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firstSheet="1" activeTab="4"/>
  </bookViews>
  <sheets>
    <sheet name="Ngoại ngữ" sheetId="1" r:id="rId1"/>
    <sheet name="HTTTKT" sheetId="2" r:id="rId2"/>
    <sheet name="Thuế-HQ" sheetId="3" r:id="rId3"/>
    <sheet name="NH-BH" sheetId="4" r:id="rId4"/>
    <sheet name="Kế toán" sheetId="5" r:id="rId5"/>
    <sheet name="QTKD" sheetId="6" r:id="rId6"/>
    <sheet name="TCDN" sheetId="7" r:id="rId7"/>
    <sheet name="TCC" sheetId="8" r:id="rId8"/>
    <sheet name="TCQT" sheetId="9" r:id="rId9"/>
    <sheet name="Kinh tế" sheetId="10" r:id="rId10"/>
    <sheet name="công thức" sheetId="11" r:id="rId11"/>
  </sheets>
  <definedNames>
    <definedName name="_xlnm.Print_Titles" localSheetId="4">'Kế toán'!$5:$5</definedName>
    <definedName name="_xlnm.Print_Titles" localSheetId="5">'QTKD'!$6:$6</definedName>
    <definedName name="_xlnm.Print_Titles" localSheetId="6">'TCDN'!$5:$5</definedName>
  </definedNames>
  <calcPr fullCalcOnLoad="1"/>
</workbook>
</file>

<file path=xl/sharedStrings.xml><?xml version="1.0" encoding="utf-8"?>
<sst xmlns="http://schemas.openxmlformats.org/spreadsheetml/2006/main" count="10809" uniqueCount="2696">
  <si>
    <t>TT</t>
  </si>
  <si>
    <t>Họ và</t>
  </si>
  <si>
    <t>tên</t>
  </si>
  <si>
    <t xml:space="preserve">Lớp </t>
  </si>
  <si>
    <t>Bài đăng Nội san số…</t>
  </si>
  <si>
    <t xml:space="preserve">Điểm </t>
  </si>
  <si>
    <t xml:space="preserve">Kỷ yếu KH, HĐ khác </t>
  </si>
  <si>
    <t>Điểm</t>
  </si>
  <si>
    <t xml:space="preserve">Tổng điểm </t>
  </si>
  <si>
    <t>Cấp khen</t>
  </si>
  <si>
    <t>Công trình dự thi c</t>
  </si>
  <si>
    <t xml:space="preserve">Khoa Tài chính Quốc tế </t>
  </si>
  <si>
    <t xml:space="preserve">Khoa Tài chính công </t>
  </si>
  <si>
    <t xml:space="preserve">Khoa Kế toán </t>
  </si>
  <si>
    <t>Khoa Quản trị kinh doanh</t>
  </si>
  <si>
    <t>Khoa Ngân hàng- Bảo hiểm</t>
  </si>
  <si>
    <t>Khoa Thuế-Hải quan</t>
  </si>
  <si>
    <t>Khoa Ngoại ngữ</t>
  </si>
  <si>
    <t xml:space="preserve">Công trình dự thi </t>
  </si>
  <si>
    <t>Công trình dự thi</t>
  </si>
  <si>
    <t>Khoa Hệ thống thông tin kinh tế</t>
  </si>
  <si>
    <t>Khoa Kinh tế</t>
  </si>
  <si>
    <t>Bài đăng Nội san
 số…</t>
  </si>
  <si>
    <t xml:space="preserve">Công trình dự thi
 </t>
  </si>
  <si>
    <t>Công trình
 dự thi</t>
  </si>
  <si>
    <t>Công trình 
dự thi cấp</t>
  </si>
  <si>
    <t>Nhung</t>
  </si>
  <si>
    <t>Bài đăng 
Nội san số…</t>
  </si>
  <si>
    <t>Trang</t>
  </si>
  <si>
    <t>Ngọc</t>
  </si>
  <si>
    <t>Nguyễn Thị Thảo</t>
  </si>
  <si>
    <t>Anh</t>
  </si>
  <si>
    <t>Hằng</t>
  </si>
  <si>
    <t>Tùng</t>
  </si>
  <si>
    <t>Ngân</t>
  </si>
  <si>
    <t>Quỳnh</t>
  </si>
  <si>
    <t xml:space="preserve">Nguyễn Thị </t>
  </si>
  <si>
    <t>Nhi</t>
  </si>
  <si>
    <t>Dương</t>
  </si>
  <si>
    <t>Quyên</t>
  </si>
  <si>
    <t>Hòa</t>
  </si>
  <si>
    <t>Lớp CLC</t>
  </si>
  <si>
    <t xml:space="preserve">Tổng
 điểm </t>
  </si>
  <si>
    <t>Lê Thị Lan</t>
  </si>
  <si>
    <t>57/06.01 CLC</t>
  </si>
  <si>
    <t>Linh</t>
  </si>
  <si>
    <t>Bùi Thị Minh</t>
  </si>
  <si>
    <t>Chi</t>
  </si>
  <si>
    <t>Huyền</t>
  </si>
  <si>
    <t>Nguyễn Thị Phương</t>
  </si>
  <si>
    <t>Nguyễn Thị</t>
  </si>
  <si>
    <t xml:space="preserve">Trần Thị Thu </t>
  </si>
  <si>
    <t>Nguyễn Thị Thùy</t>
  </si>
  <si>
    <t>Đỗ Thị Huyền</t>
  </si>
  <si>
    <t>Diệp</t>
  </si>
  <si>
    <t>Hoa</t>
  </si>
  <si>
    <t>Uyên</t>
  </si>
  <si>
    <t>Vy</t>
  </si>
  <si>
    <t xml:space="preserve">Nguyễn Như </t>
  </si>
  <si>
    <t>Đặng Bảo</t>
  </si>
  <si>
    <t>Trân</t>
  </si>
  <si>
    <t>57/08.06</t>
  </si>
  <si>
    <t>Nguyễn Thái</t>
  </si>
  <si>
    <t>Nguyễn Thanh</t>
  </si>
  <si>
    <t>Chang</t>
  </si>
  <si>
    <t>Quế</t>
  </si>
  <si>
    <t>Nguyễn Đình Cẩm</t>
  </si>
  <si>
    <t>57/08.05</t>
  </si>
  <si>
    <t>Phạm Huyền</t>
  </si>
  <si>
    <t>57/08.01</t>
  </si>
  <si>
    <t>Như</t>
  </si>
  <si>
    <t>Nguyễn Thị Linh</t>
  </si>
  <si>
    <t>Huệ</t>
  </si>
  <si>
    <t>57/08.03</t>
  </si>
  <si>
    <t>Phạm Nhật</t>
  </si>
  <si>
    <t>57/08.02</t>
  </si>
  <si>
    <t>Đỗ Thị</t>
  </si>
  <si>
    <t>57/21.03 CLC</t>
  </si>
  <si>
    <t>BẢNG TỔNG HỢP KẾT QUẢ NCKH CỦA SINH VIÊN NĂM HỌC 2021-2022</t>
  </si>
  <si>
    <t>Hv 22 4tg</t>
  </si>
  <si>
    <t xml:space="preserve">Nhâm Thị Hồng </t>
  </si>
  <si>
    <t>57/08.04</t>
  </si>
  <si>
    <t>Hv 22 2 tg</t>
  </si>
  <si>
    <t>Hoạch</t>
  </si>
  <si>
    <t>58/08.04</t>
  </si>
  <si>
    <t>Nguyễn Thị Tuyết</t>
  </si>
  <si>
    <t>58/08.03</t>
  </si>
  <si>
    <t>Khoa 22 2tg</t>
  </si>
  <si>
    <t>Khoa 22</t>
  </si>
  <si>
    <t xml:space="preserve">Lê Phương </t>
  </si>
  <si>
    <t>Lương Thị Ngọc</t>
  </si>
  <si>
    <t>Khoa TCQT 22 3tg</t>
  </si>
  <si>
    <t>LÊ Thu</t>
  </si>
  <si>
    <t>58/08.02</t>
  </si>
  <si>
    <t>Hà Lê Quỳnh</t>
  </si>
  <si>
    <t>Vũ Thị Tố</t>
  </si>
  <si>
    <t>Khoa 22 4tg</t>
  </si>
  <si>
    <t>Khoa 22 3tg</t>
  </si>
  <si>
    <t>Đỗ NGọc</t>
  </si>
  <si>
    <t>57/05.05</t>
  </si>
  <si>
    <t>Nguyễn Phúc Anh</t>
  </si>
  <si>
    <t>Tuấn</t>
  </si>
  <si>
    <t>Lê Hải</t>
  </si>
  <si>
    <t xml:space="preserve">BẢNG TỔNG HỢP KẾT QUẢ NCKH CỦA SINH VIÊN NĂM HỌC 2021-2022
Khoa Tài chính doanh nghiệp </t>
  </si>
  <si>
    <t>Nguyễn Kim</t>
  </si>
  <si>
    <t>Huế</t>
  </si>
  <si>
    <t>57/09.02</t>
  </si>
  <si>
    <t xml:space="preserve">Phùng Thị Vân </t>
  </si>
  <si>
    <t>Cù Thị Đoan</t>
  </si>
  <si>
    <t>Nguyễn Thị Minh</t>
  </si>
  <si>
    <t>HV 22 4 th</t>
  </si>
  <si>
    <t>Trần Ngọc</t>
  </si>
  <si>
    <t>Minh</t>
  </si>
  <si>
    <t>57/09.01 CLC</t>
  </si>
  <si>
    <t>Bùi Thị Ngân</t>
  </si>
  <si>
    <t>Hà</t>
  </si>
  <si>
    <t>58/09.01 CLC</t>
  </si>
  <si>
    <t>Hoài</t>
  </si>
  <si>
    <t>58/09.02 CLC</t>
  </si>
  <si>
    <t>Bùi Hoàng</t>
  </si>
  <si>
    <t xml:space="preserve"> </t>
  </si>
  <si>
    <t>Nguyễn Thị Khánh</t>
  </si>
  <si>
    <t>Khoa 22 5tg</t>
  </si>
  <si>
    <t>Doãn Bạch</t>
  </si>
  <si>
    <t>Yến</t>
  </si>
  <si>
    <t>58/11.08</t>
  </si>
  <si>
    <t>Nguyễn Hải</t>
  </si>
  <si>
    <t>Duyên</t>
  </si>
  <si>
    <t>58/11.04</t>
  </si>
  <si>
    <t>Khoa22 2tg</t>
  </si>
  <si>
    <t>Trần Thị Mỹ</t>
  </si>
  <si>
    <t>Hạnh</t>
  </si>
  <si>
    <t>58/09.03</t>
  </si>
  <si>
    <t>Nguyễn Thu</t>
  </si>
  <si>
    <t>58/09.01</t>
  </si>
  <si>
    <t>Tô Bích</t>
  </si>
  <si>
    <t>58/11.07</t>
  </si>
  <si>
    <t>HV 22 5tg</t>
  </si>
  <si>
    <t>Nguyễn Hồng</t>
  </si>
  <si>
    <t>57/09.02 CLC</t>
  </si>
  <si>
    <t>Vũ Trần Huy</t>
  </si>
  <si>
    <t>Lâm</t>
  </si>
  <si>
    <t>Đỗ Thanh</t>
  </si>
  <si>
    <t>Nguyễn Quỳnh</t>
  </si>
  <si>
    <t>Giang</t>
  </si>
  <si>
    <t xml:space="preserve">Lê Hương </t>
  </si>
  <si>
    <t>Thảo</t>
  </si>
  <si>
    <t xml:space="preserve">Lê Hoài </t>
  </si>
  <si>
    <t>Thu</t>
  </si>
  <si>
    <t>57/11.07</t>
  </si>
  <si>
    <t>Bùi Mai</t>
  </si>
  <si>
    <t>Phương</t>
  </si>
  <si>
    <t>Lương Khánh</t>
  </si>
  <si>
    <t>57/11.04</t>
  </si>
  <si>
    <t>Phạm Thị</t>
  </si>
  <si>
    <t>Mai</t>
  </si>
  <si>
    <t>Nguyễn Minh Hạnh</t>
  </si>
  <si>
    <t xml:space="preserve">Lê Tuấn </t>
  </si>
  <si>
    <t>Hoàng Hồng</t>
  </si>
  <si>
    <t>57/11.09</t>
  </si>
  <si>
    <t>Trần Quang</t>
  </si>
  <si>
    <t>Huy</t>
  </si>
  <si>
    <t>57/11.03</t>
  </si>
  <si>
    <t>Khổng Thị Thu</t>
  </si>
  <si>
    <t>Hương</t>
  </si>
  <si>
    <t>Lê Văn</t>
  </si>
  <si>
    <t>Tới</t>
  </si>
  <si>
    <t>57/11.02</t>
  </si>
  <si>
    <t>Trần Minh</t>
  </si>
  <si>
    <t>58/11.08 CLC</t>
  </si>
  <si>
    <t>Phan Thị</t>
  </si>
  <si>
    <t>Na</t>
  </si>
  <si>
    <t>57/09.04</t>
  </si>
  <si>
    <t>Nguyễn Thị Kim</t>
  </si>
  <si>
    <t>Đinh Quỳnh</t>
  </si>
  <si>
    <t>Nguyễn Thị Hồng</t>
  </si>
  <si>
    <t>Vân</t>
  </si>
  <si>
    <t>Phạm Trần Quỳnh</t>
  </si>
  <si>
    <t>57/11.06 CLC</t>
  </si>
  <si>
    <t>Sơn</t>
  </si>
  <si>
    <t>Đặng Hà</t>
  </si>
  <si>
    <t>Phạm Chí</t>
  </si>
  <si>
    <t>Nguyên</t>
  </si>
  <si>
    <t>Trần Anh</t>
  </si>
  <si>
    <t>Đức</t>
  </si>
  <si>
    <t>57/11.04 CLC</t>
  </si>
  <si>
    <t>Nguyễn Thị Huyền</t>
  </si>
  <si>
    <t>Trâm</t>
  </si>
  <si>
    <t>57/16.01</t>
  </si>
  <si>
    <t>Vũ Thị Thanh</t>
  </si>
  <si>
    <t>Khoa 22 2 tg</t>
  </si>
  <si>
    <t>Phạm Thị Mai</t>
  </si>
  <si>
    <t>57/16.02</t>
  </si>
  <si>
    <t>Vi Ngọc</t>
  </si>
  <si>
    <t>HV 22 2tg</t>
  </si>
  <si>
    <t>57/11.03 CLC</t>
  </si>
  <si>
    <t>Trần Đức</t>
  </si>
  <si>
    <t>58/11.01</t>
  </si>
  <si>
    <t>Trần Phương</t>
  </si>
  <si>
    <t>58/11.01 CLC</t>
  </si>
  <si>
    <t>Lê Khánh</t>
  </si>
  <si>
    <t>Nguyễn Văn</t>
  </si>
  <si>
    <t>58/11.09</t>
  </si>
  <si>
    <t>Nguyễn Đỗ Hồng</t>
  </si>
  <si>
    <t xml:space="preserve">Lê Thị </t>
  </si>
  <si>
    <t>Phường</t>
  </si>
  <si>
    <t>Bùi Bích</t>
  </si>
  <si>
    <t>Quách Trịnh Minh</t>
  </si>
  <si>
    <t>Phạm Thị Minh</t>
  </si>
  <si>
    <t>Trần Thị Thu</t>
  </si>
  <si>
    <t>Hiền</t>
  </si>
  <si>
    <t>Trần Thị Thúy</t>
  </si>
  <si>
    <t>Hường</t>
  </si>
  <si>
    <t xml:space="preserve">Lê Đức </t>
  </si>
  <si>
    <t>Cường</t>
  </si>
  <si>
    <t>Lương Hoàng</t>
  </si>
  <si>
    <t>Lộc</t>
  </si>
  <si>
    <t>Phạm Tiến</t>
  </si>
  <si>
    <t>Bảo</t>
  </si>
  <si>
    <t>57/11.05 CLC</t>
  </si>
  <si>
    <t>Nguyễn Hoàng Khánh</t>
  </si>
  <si>
    <t>57/11.01 CLC</t>
  </si>
  <si>
    <t>Nguyễn Ngọc</t>
  </si>
  <si>
    <t>Khoa 22 3 tg</t>
  </si>
  <si>
    <t>Trần Hoàng</t>
  </si>
  <si>
    <t>57/11.02 CLC</t>
  </si>
  <si>
    <t xml:space="preserve">Tạ Bích </t>
  </si>
  <si>
    <t>Lê Thùy</t>
  </si>
  <si>
    <t>Nguyễn Huyền</t>
  </si>
  <si>
    <t>Nguyễn Thái Ngọc</t>
  </si>
  <si>
    <t>58/11.07 CLC</t>
  </si>
  <si>
    <t>Khuất Quỳnh</t>
  </si>
  <si>
    <t>Đặng Phương</t>
  </si>
  <si>
    <t xml:space="preserve">Mai Tiến </t>
  </si>
  <si>
    <t>Dũng</t>
  </si>
  <si>
    <t>Dương Minh</t>
  </si>
  <si>
    <t xml:space="preserve">Cao Quỳnh </t>
  </si>
  <si>
    <t>Nguyễn Thị Lan</t>
  </si>
  <si>
    <t>Trương Việt</t>
  </si>
  <si>
    <t xml:space="preserve">Trịnh Kim </t>
  </si>
  <si>
    <t>Phan Văn</t>
  </si>
  <si>
    <t>Hiếu</t>
  </si>
  <si>
    <t>Đỗ Phương</t>
  </si>
  <si>
    <t>Lại Hoàng Cẩm</t>
  </si>
  <si>
    <t>Tú</t>
  </si>
  <si>
    <t>HV 22 3tg</t>
  </si>
  <si>
    <t>Đào Minh</t>
  </si>
  <si>
    <t>Ánh</t>
  </si>
  <si>
    <t>Bùi Khánh</t>
  </si>
  <si>
    <t>Nguyễn Hưng</t>
  </si>
  <si>
    <t>Vinh</t>
  </si>
  <si>
    <t>58/11.02</t>
  </si>
  <si>
    <t>Phan Thanh</t>
  </si>
  <si>
    <t>Đỗ Thị Vân</t>
  </si>
  <si>
    <t>Mai Thị Anh</t>
  </si>
  <si>
    <t>57/11.05</t>
  </si>
  <si>
    <t xml:space="preserve">Nguyễn Minh </t>
  </si>
  <si>
    <t>Nguyễn Hiếu</t>
  </si>
  <si>
    <t>Đinh Xuân</t>
  </si>
  <si>
    <t>Tô Minh</t>
  </si>
  <si>
    <t>Phạm Tâm</t>
  </si>
  <si>
    <t>Long</t>
  </si>
  <si>
    <t>Lê Thành</t>
  </si>
  <si>
    <t>Hưng</t>
  </si>
  <si>
    <t>Nguyễn Thái Hà</t>
  </si>
  <si>
    <t>Thương</t>
  </si>
  <si>
    <t>Lê Minh</t>
  </si>
  <si>
    <t>Tạ Phương</t>
  </si>
  <si>
    <t>58/11.02 CLC</t>
  </si>
  <si>
    <t>58/11.04 CLC</t>
  </si>
  <si>
    <t>58/11.06 CLC</t>
  </si>
  <si>
    <t>Trần Khánh</t>
  </si>
  <si>
    <t>Phí Thị Quỳnh</t>
  </si>
  <si>
    <t>Oanh</t>
  </si>
  <si>
    <t>Nguyễn Thị Tân</t>
  </si>
  <si>
    <t>Nguyễn Thùy</t>
  </si>
  <si>
    <t>Chu Thị Hồng</t>
  </si>
  <si>
    <t>Điệp</t>
  </si>
  <si>
    <t xml:space="preserve">Nguyễn Thanh Cẩm </t>
  </si>
  <si>
    <t>Hoàng Thanh</t>
  </si>
  <si>
    <t>Trần Thùy</t>
  </si>
  <si>
    <t>Ngô Nhật</t>
  </si>
  <si>
    <t>Cao Thành</t>
  </si>
  <si>
    <t>Đạt</t>
  </si>
  <si>
    <t>Nguyễn Diệu</t>
  </si>
  <si>
    <t>Trần Thu</t>
  </si>
  <si>
    <t xml:space="preserve">Nguyễn Thị Hồng </t>
  </si>
  <si>
    <t>58/11.03 CLC</t>
  </si>
  <si>
    <t>Nguyễn Minh</t>
  </si>
  <si>
    <t>Hải</t>
  </si>
  <si>
    <t>Đỗ Châu</t>
  </si>
  <si>
    <t xml:space="preserve">Lưu Hà </t>
  </si>
  <si>
    <t>Châu</t>
  </si>
  <si>
    <t>Bùi Mỹ</t>
  </si>
  <si>
    <t>Vũ Hoàng</t>
  </si>
  <si>
    <t>HV 22 4tg</t>
  </si>
  <si>
    <t>Hoàng Duy</t>
  </si>
  <si>
    <t>58/06.01 CLC</t>
  </si>
  <si>
    <t>Đặng Tuyết</t>
  </si>
  <si>
    <t>Bùi Minh</t>
  </si>
  <si>
    <t>Lê Thị Kim</t>
  </si>
  <si>
    <t>Loan</t>
  </si>
  <si>
    <t>Lê Thị Tuyết</t>
  </si>
  <si>
    <t>Phạm Quỳnh</t>
  </si>
  <si>
    <t>57/09.03</t>
  </si>
  <si>
    <t>Hoàng Kim</t>
  </si>
  <si>
    <t>Phạm Thị Quỳnh</t>
  </si>
  <si>
    <t>Nguyễn Trung</t>
  </si>
  <si>
    <t>Kiên</t>
  </si>
  <si>
    <t>Phan Thị Thu</t>
  </si>
  <si>
    <t>58/11.10</t>
  </si>
  <si>
    <t>Phương Minh</t>
  </si>
  <si>
    <t>58/11.05</t>
  </si>
  <si>
    <t>Vương Thị Thu</t>
  </si>
  <si>
    <t>58/05.02</t>
  </si>
  <si>
    <t>Thái</t>
  </si>
  <si>
    <t>58/01.02</t>
  </si>
  <si>
    <t>Lê Hà</t>
  </si>
  <si>
    <t>58/08.05</t>
  </si>
  <si>
    <t>Nguyễn Hương</t>
  </si>
  <si>
    <t>58/11.03</t>
  </si>
  <si>
    <t>Trần Ngọc Yến</t>
  </si>
  <si>
    <t>Trần Thị Chúc</t>
  </si>
  <si>
    <t>58/11.06</t>
  </si>
  <si>
    <t>58/01.01</t>
  </si>
  <si>
    <t>Nguyễn Thị Ngọc</t>
  </si>
  <si>
    <t xml:space="preserve">Ngô Thu </t>
  </si>
  <si>
    <t>Dương Quỳnh</t>
  </si>
  <si>
    <t>Phạm Đức</t>
  </si>
  <si>
    <t>Phạm Hồng</t>
  </si>
  <si>
    <t>Quang</t>
  </si>
  <si>
    <t>Phạm Gia</t>
  </si>
  <si>
    <t>Hùng</t>
  </si>
  <si>
    <t>Nguyễn Mai</t>
  </si>
  <si>
    <t xml:space="preserve">Bùi Thị </t>
  </si>
  <si>
    <t>Bùi Thị Thu</t>
  </si>
  <si>
    <t>Thủy</t>
  </si>
  <si>
    <t>Tạ Ngọc</t>
  </si>
  <si>
    <t>Nguyễn Đắc</t>
  </si>
  <si>
    <t>Tiến</t>
  </si>
  <si>
    <t>Nguyễn Thị Bích</t>
  </si>
  <si>
    <t>Nguyễn Hữu Đức</t>
  </si>
  <si>
    <t>Nguyễn Khắc</t>
  </si>
  <si>
    <t>Thịnh</t>
  </si>
  <si>
    <t>Nguyễn Thị Thu</t>
  </si>
  <si>
    <t>Nguyễn Công</t>
  </si>
  <si>
    <t>Mạnh</t>
  </si>
  <si>
    <t>Dương Thị Phương</t>
  </si>
  <si>
    <t>Nguyễn Hoàng Hà</t>
  </si>
  <si>
    <t>Đoàn Việt</t>
  </si>
  <si>
    <t>Hoàng</t>
  </si>
  <si>
    <t>Thư</t>
  </si>
  <si>
    <t>57/21.02 CLC</t>
  </si>
  <si>
    <t>Đoàn Lê Thanh</t>
  </si>
  <si>
    <t>Vũ Duy</t>
  </si>
  <si>
    <t>Cương</t>
  </si>
  <si>
    <t>57/21.06</t>
  </si>
  <si>
    <t>HV 22</t>
  </si>
  <si>
    <t>57/22.03 CLC</t>
  </si>
  <si>
    <t>57/22.04 CLC</t>
  </si>
  <si>
    <t xml:space="preserve">Đặng Đức </t>
  </si>
  <si>
    <t>Duy</t>
  </si>
  <si>
    <t>An</t>
  </si>
  <si>
    <t xml:space="preserve">Nguyễn Khánh </t>
  </si>
  <si>
    <t>Nguyễn Khánh</t>
  </si>
  <si>
    <t>Việt</t>
  </si>
  <si>
    <t xml:space="preserve">Hoàng Bùi Đức </t>
  </si>
  <si>
    <t>Trần Ngô Trung</t>
  </si>
  <si>
    <t>57/22.04CLC</t>
  </si>
  <si>
    <t>57/22.01CLC</t>
  </si>
  <si>
    <t>57/22.04CL</t>
  </si>
  <si>
    <t>57/22.03CLC</t>
  </si>
  <si>
    <t>58/21.01CLC</t>
  </si>
  <si>
    <t xml:space="preserve">57/22.03CLC
</t>
  </si>
  <si>
    <t>56/21.03CLC</t>
  </si>
  <si>
    <t>57/21.04CLC</t>
  </si>
  <si>
    <t>57/22.02CLC</t>
  </si>
  <si>
    <t>57/21.01</t>
  </si>
  <si>
    <t>57/21.02</t>
  </si>
  <si>
    <t>57/21.03</t>
  </si>
  <si>
    <t>57/21.16</t>
  </si>
  <si>
    <t>57/21.11</t>
  </si>
  <si>
    <t>57/21.10</t>
  </si>
  <si>
    <t>57/21.13</t>
  </si>
  <si>
    <t>57/21.14</t>
  </si>
  <si>
    <t>57/21.05</t>
  </si>
  <si>
    <t>57/21.04</t>
  </si>
  <si>
    <t>57/22.03CL</t>
  </si>
  <si>
    <t>57/22.06</t>
  </si>
  <si>
    <t>HV 22 3 tg</t>
  </si>
  <si>
    <t>57/22.01. CLC</t>
  </si>
  <si>
    <t>57/21.07</t>
  </si>
  <si>
    <t>57/22.01</t>
  </si>
  <si>
    <t>57/22.04</t>
  </si>
  <si>
    <t>57/22.02</t>
  </si>
  <si>
    <t>57/22.03</t>
  </si>
  <si>
    <t>57/21.03CLC</t>
  </si>
  <si>
    <t>57/21.01CL</t>
  </si>
  <si>
    <t>57/22.10</t>
  </si>
  <si>
    <t>57/22.09</t>
  </si>
  <si>
    <t xml:space="preserve">Khoa 22 </t>
  </si>
  <si>
    <t>57/21.18</t>
  </si>
  <si>
    <t>57/21.19</t>
  </si>
  <si>
    <t>Hv 22 3 tg</t>
  </si>
  <si>
    <t>Võ Thị Thảo</t>
  </si>
  <si>
    <t>57/22.08</t>
  </si>
  <si>
    <t>57/22.05</t>
  </si>
  <si>
    <t>58/21.18</t>
  </si>
  <si>
    <t>57/22.07</t>
  </si>
  <si>
    <t>57/31.01</t>
  </si>
  <si>
    <t>58/32.01</t>
  </si>
  <si>
    <t>58/31.02</t>
  </si>
  <si>
    <t>57/32.01</t>
  </si>
  <si>
    <t>58/31.03</t>
  </si>
  <si>
    <t>57/32.04</t>
  </si>
  <si>
    <t>57/32.02</t>
  </si>
  <si>
    <t>58/31.01</t>
  </si>
  <si>
    <t>58/32.03</t>
  </si>
  <si>
    <t>57/32.03</t>
  </si>
  <si>
    <t>57/31.03</t>
  </si>
  <si>
    <t>58/32.04</t>
  </si>
  <si>
    <t>Hv 22</t>
  </si>
  <si>
    <t>Nguyễn Ngọc Linh</t>
  </si>
  <si>
    <t>57/32.03 </t>
  </si>
  <si>
    <t>58/02.01</t>
  </si>
  <si>
    <t>58/02.03</t>
  </si>
  <si>
    <t>58/02.02</t>
  </si>
  <si>
    <t>58/06.06 CLC</t>
  </si>
  <si>
    <t>58/06.02 CLC</t>
  </si>
  <si>
    <t>58/06.05 CLC</t>
  </si>
  <si>
    <t xml:space="preserve">HV 22 </t>
  </si>
  <si>
    <t>57/02.01</t>
  </si>
  <si>
    <t>57/05.04</t>
  </si>
  <si>
    <t>Hv 22 4 tg</t>
  </si>
  <si>
    <t>57/02.02</t>
  </si>
  <si>
    <t>57/02.03</t>
  </si>
  <si>
    <t>Khoa 22 4 tg</t>
  </si>
  <si>
    <t>57/05.01</t>
  </si>
  <si>
    <t>58/06.03 CLC</t>
  </si>
  <si>
    <t>58/06.04 CLC</t>
  </si>
  <si>
    <t>57/05.03</t>
  </si>
  <si>
    <t>58/06.01 CLc</t>
  </si>
  <si>
    <t>58/06.05</t>
  </si>
  <si>
    <t>57/06.01</t>
  </si>
  <si>
    <t>57/02.04</t>
  </si>
  <si>
    <t>58/05.03</t>
  </si>
  <si>
    <t>58/05.04</t>
  </si>
  <si>
    <t>58/06.01CLC</t>
  </si>
  <si>
    <t>56/05.01</t>
  </si>
  <si>
    <t>58/22.07</t>
  </si>
  <si>
    <t>58/19.01</t>
  </si>
  <si>
    <t>56/02.02 CLC</t>
  </si>
  <si>
    <t>Công thức chia tên: RIGHT(B3,LEN(B3)-FIND("@",SUBSTITUTE(B3," ","@",LEN(B3)-LEN(SUBSTITUTE(B3," ","")))))</t>
  </si>
  <si>
    <t>Trong đó: B3 là cột họ tên đầy đủ,không có dấu cách, dấu trống</t>
  </si>
  <si>
    <t>Công thức chia họ: LEFT(B3,LEN(B3)-LEN(D3))</t>
  </si>
  <si>
    <t>Trong đó: D3 là cột chia tên vừa mới sử dụng công thức trên</t>
  </si>
  <si>
    <t>57/03.04</t>
  </si>
  <si>
    <t>57/03.03</t>
  </si>
  <si>
    <t>57/15.08</t>
  </si>
  <si>
    <t>Nguyễn Thị Hà</t>
  </si>
  <si>
    <t>57/19.01</t>
  </si>
  <si>
    <t>58/19.02</t>
  </si>
  <si>
    <t>58/21.01 CLC</t>
  </si>
  <si>
    <t>Khoa NBH 22 2 tg</t>
  </si>
  <si>
    <t>57/15.07</t>
  </si>
  <si>
    <t>57/15.06</t>
  </si>
  <si>
    <t>57/11.01</t>
  </si>
  <si>
    <t>58/15.02</t>
  </si>
  <si>
    <t>58/15.05</t>
  </si>
  <si>
    <t>58/15.08</t>
  </si>
  <si>
    <t>58/15.04</t>
  </si>
  <si>
    <t>57/15.05</t>
  </si>
  <si>
    <t>57/15.01</t>
  </si>
  <si>
    <t>57/15.04</t>
  </si>
  <si>
    <t>57/15.03</t>
  </si>
  <si>
    <t>57/15.02</t>
  </si>
  <si>
    <t>58/15.06</t>
  </si>
  <si>
    <t>57/06.01CLC</t>
  </si>
  <si>
    <t>HV BĐHCLC 22 4tg</t>
  </si>
  <si>
    <t>Khoa BĐHCLC 22 3tg</t>
  </si>
  <si>
    <t xml:space="preserve">57/09.02CLC </t>
  </si>
  <si>
    <t>HV BĐHCLC 22 5tg</t>
  </si>
  <si>
    <t>57/09.01CLC</t>
  </si>
  <si>
    <t>Khoa BĐHCLC 22 5tg</t>
  </si>
  <si>
    <t>58/09.01CLC</t>
  </si>
  <si>
    <t>58/09.02CLC</t>
  </si>
  <si>
    <t>Khoa BĐHCLC 22 4tg</t>
  </si>
  <si>
    <t>57/09.02CLC</t>
  </si>
  <si>
    <t>57/11.05CLC</t>
  </si>
  <si>
    <t>57/11.06CLC</t>
  </si>
  <si>
    <t>HV BĐHCLC 22 3tg</t>
  </si>
  <si>
    <t>58/11.04CLC</t>
  </si>
  <si>
    <t>58/11.03CLC</t>
  </si>
  <si>
    <t>57/11.01CLC</t>
  </si>
  <si>
    <t>Bùi Thị Mai</t>
  </si>
  <si>
    <t>Khoa BĐHCLC 22 2tg</t>
  </si>
  <si>
    <t>57/21.01CLC</t>
  </si>
  <si>
    <t>57/21.02CLC</t>
  </si>
  <si>
    <t xml:space="preserve">57/21.02CLC  </t>
  </si>
  <si>
    <t xml:space="preserve">57/21.01CLC </t>
  </si>
  <si>
    <t>58/22.01 CLC</t>
  </si>
  <si>
    <t>58/22.02 CLC</t>
  </si>
  <si>
    <t>HV BĐHCLC 22 2tg</t>
  </si>
  <si>
    <t>57/22.01 CLC</t>
  </si>
  <si>
    <t>58/21.03 CLC</t>
  </si>
  <si>
    <t>HV ĐTN 5tg</t>
  </si>
  <si>
    <t>57/11.10</t>
  </si>
  <si>
    <t>Khoa ĐTN 3tg</t>
  </si>
  <si>
    <t>57/41.02</t>
  </si>
  <si>
    <t>Khoa ĐTN 22 3tg</t>
  </si>
  <si>
    <t>58/21.14</t>
  </si>
  <si>
    <t xml:space="preserve">56/62.02
</t>
  </si>
  <si>
    <t>Khoa ĐTN 22 4tg</t>
  </si>
  <si>
    <t>57/61.01</t>
  </si>
  <si>
    <t>57/63.02</t>
  </si>
  <si>
    <t>Khoa kinh tế 22 2tg</t>
  </si>
  <si>
    <t>58/11.04CL</t>
  </si>
  <si>
    <t>57/61.02</t>
  </si>
  <si>
    <t>57/21.09</t>
  </si>
  <si>
    <t>58/62.01</t>
  </si>
  <si>
    <t xml:space="preserve">56/61.01 </t>
  </si>
  <si>
    <t>Khoa kinh tế 22 2 tg</t>
  </si>
  <si>
    <t>57/63.01</t>
  </si>
  <si>
    <t>58/62.03</t>
  </si>
  <si>
    <t>58/62.02</t>
  </si>
  <si>
    <t>57/62.02</t>
  </si>
  <si>
    <t>58/61.01</t>
  </si>
  <si>
    <t>58/41.03</t>
  </si>
  <si>
    <t>58/41.04</t>
  </si>
  <si>
    <t>58/41.02</t>
  </si>
  <si>
    <t>Nguyễn Ngọc Khánh</t>
  </si>
  <si>
    <t>58/41.01</t>
  </si>
  <si>
    <t>56/01.01</t>
  </si>
  <si>
    <t>56/23.01</t>
  </si>
  <si>
    <t>56/18.01</t>
  </si>
  <si>
    <t>57/01.01</t>
  </si>
  <si>
    <t>57/23.01</t>
  </si>
  <si>
    <t>59/10.05</t>
  </si>
  <si>
    <t>59/20.21</t>
  </si>
  <si>
    <t>CQ56/18.02</t>
  </si>
  <si>
    <t>CQ56/23.02</t>
  </si>
  <si>
    <t>CQ57/01.02</t>
  </si>
  <si>
    <t>CQ57/23.02</t>
  </si>
  <si>
    <t>CQ57.23.02</t>
  </si>
  <si>
    <t>Trần Thị Ngọc</t>
  </si>
  <si>
    <t>CQ58/01.02</t>
  </si>
  <si>
    <t>CQ59/10.02</t>
  </si>
  <si>
    <t>CQ59/10.06</t>
  </si>
  <si>
    <t>CQ56/01.03</t>
  </si>
  <si>
    <t>Nguyễn Thị Quỳnh</t>
  </si>
  <si>
    <t>CQ56/23.03</t>
  </si>
  <si>
    <t>CQ57/01.03</t>
  </si>
  <si>
    <t>CQ57/18.01</t>
  </si>
  <si>
    <t>CQ58/23.01</t>
  </si>
  <si>
    <t>CQ58/18.01</t>
  </si>
  <si>
    <t>CQ59/10.03</t>
  </si>
  <si>
    <t>CQ59/20.19</t>
  </si>
  <si>
    <t xml:space="preserve">Nguyễn Thị Phương </t>
  </si>
  <si>
    <t>56/23.04</t>
  </si>
  <si>
    <t>56/01.04</t>
  </si>
  <si>
    <t>Trần Bảo Ngọc</t>
  </si>
  <si>
    <t>57/01.04</t>
  </si>
  <si>
    <t>57/18.02</t>
  </si>
  <si>
    <t>58/23.02</t>
  </si>
  <si>
    <t>58/18.02</t>
  </si>
  <si>
    <t>59/10.04</t>
  </si>
  <si>
    <t>59/20.20</t>
  </si>
  <si>
    <t xml:space="preserve">fes tcc 12/21 </t>
  </si>
  <si>
    <t>CQ 57/11.01</t>
  </si>
  <si>
    <t>CQ 57/11.05</t>
  </si>
  <si>
    <t>CQ 57/16/02</t>
  </si>
  <si>
    <t>CQ 59/30.02</t>
  </si>
  <si>
    <t>CQ 56/16.02</t>
  </si>
  <si>
    <t>CQ 57/16.01</t>
  </si>
  <si>
    <t>CQ 58/21.04CLC</t>
  </si>
  <si>
    <t>Thi Thẩm định giá &amp; 
BĐS 5/22</t>
  </si>
  <si>
    <t>Fes TCC 5/22</t>
  </si>
  <si>
    <t>57/23.02</t>
  </si>
  <si>
    <t>57/01.03</t>
  </si>
  <si>
    <t>58/23.01</t>
  </si>
  <si>
    <t>57/01.02</t>
  </si>
  <si>
    <t>Khoa TCC 22 2tg</t>
  </si>
  <si>
    <t>58/ 18.01</t>
  </si>
  <si>
    <t>58/ 18.02</t>
  </si>
  <si>
    <t>ĐT Ths. Nguyễn Vũ 
Minh khoa kinh tế 12/21</t>
  </si>
  <si>
    <t>ĐT TS. Phạm Hồng 
Nhung  12/22 2sv</t>
  </si>
  <si>
    <t>58/61.02</t>
  </si>
  <si>
    <t>ĐT TS. Hồ Thị Hoài 
Thu  4sv</t>
  </si>
  <si>
    <t>58/22.01</t>
  </si>
  <si>
    <t>ĐT Ths. Lê Thị Hồng 
Thúy 12/21 3sv</t>
  </si>
  <si>
    <t>ĐT TS. Đỗ Thị Thục
 12/21 2sv</t>
  </si>
  <si>
    <t>ĐT TS.Phạm Quỳnh 
Mai 12/21 3 sv</t>
  </si>
  <si>
    <t>ĐT TS. Hoàng Thị Giang 12/21 4sv</t>
  </si>
  <si>
    <t>58/21.06 CLC</t>
  </si>
  <si>
    <t>ĐT TS. Lan Hương 
+ Minh Hòa 12/21 4sv</t>
  </si>
  <si>
    <t>Olimpic KTL&amp;UD 6/22
 5tg Giải nhất</t>
  </si>
  <si>
    <t>Olimpic KTL&amp;UD 6/22
3tg Giải 3</t>
  </si>
  <si>
    <t>59/11.10</t>
  </si>
  <si>
    <t>HV 22 2tg
Olimpic KTL&amp;UD 6/22 2tg</t>
  </si>
  <si>
    <t>Olimpic KTL&amp;UD
 6/22 4sv giải kk</t>
  </si>
  <si>
    <t>Olimpic KTL&amp;UD 6/22
5tg Giải kk</t>
  </si>
  <si>
    <t xml:space="preserve">Lê Tuyết </t>
  </si>
  <si>
    <t>Hà Thị Linh</t>
  </si>
  <si>
    <t>Trần Thị Hồng</t>
  </si>
  <si>
    <t>Vũ Phương</t>
  </si>
  <si>
    <t xml:space="preserve">Đào Thu </t>
  </si>
  <si>
    <t>Lê Thị Thu</t>
  </si>
  <si>
    <t>Vũ Thị</t>
  </si>
  <si>
    <t>1/22.</t>
  </si>
  <si>
    <t>2/22.</t>
  </si>
  <si>
    <t>Nguyễn Thị Tú</t>
  </si>
  <si>
    <t>57/51.04</t>
  </si>
  <si>
    <t>Trần Thị Vân</t>
  </si>
  <si>
    <t xml:space="preserve">Hậu Bùi Bảo </t>
  </si>
  <si>
    <t xml:space="preserve">Nguyễn Hoài </t>
  </si>
  <si>
    <t>Hoàng Trà</t>
  </si>
  <si>
    <t>My</t>
  </si>
  <si>
    <t>Vũ Thị Ngọc</t>
  </si>
  <si>
    <t>3/22.</t>
  </si>
  <si>
    <t>Nam</t>
  </si>
  <si>
    <t>Vũ</t>
  </si>
  <si>
    <t>Lê Thanh Thanh</t>
  </si>
  <si>
    <t>59/21.01 CLC</t>
  </si>
  <si>
    <t>Triệu Khánh</t>
  </si>
  <si>
    <t>4/22.</t>
  </si>
  <si>
    <t>Đặng Thị Thu</t>
  </si>
  <si>
    <t>57/22.02 CLC</t>
  </si>
  <si>
    <t xml:space="preserve">Chu </t>
  </si>
  <si>
    <t>Kiệt</t>
  </si>
  <si>
    <t>Đỗ Hữu</t>
  </si>
  <si>
    <t>Khánh</t>
  </si>
  <si>
    <t>59/06.02 CLC</t>
  </si>
  <si>
    <t>5/22.</t>
  </si>
  <si>
    <t>56/21.02 CLC</t>
  </si>
  <si>
    <t>Hoàng Quỳnh</t>
  </si>
  <si>
    <t>Nga</t>
  </si>
  <si>
    <t>Trịnh Thùy</t>
  </si>
  <si>
    <t>57/21.04 CLC</t>
  </si>
  <si>
    <t>Lê Việt</t>
  </si>
  <si>
    <t>Đoàn Quỳnh</t>
  </si>
  <si>
    <t>59/22.05 CLC</t>
  </si>
  <si>
    <t>6/22.</t>
  </si>
  <si>
    <t>Nguyễn Tiến</t>
  </si>
  <si>
    <t>1/22 2tg</t>
  </si>
  <si>
    <t>Vũ Thúy</t>
  </si>
  <si>
    <t>Ngô Phương</t>
  </si>
  <si>
    <t>2/22 2tg</t>
  </si>
  <si>
    <t>Đặng Lê Thu</t>
  </si>
  <si>
    <t>Lương Lan</t>
  </si>
  <si>
    <t>Hoàng Thu</t>
  </si>
  <si>
    <t>Hoàng Phương</t>
  </si>
  <si>
    <t>Ngô Thảo</t>
  </si>
  <si>
    <t>59/20.09</t>
  </si>
  <si>
    <t>3/22 2tg</t>
  </si>
  <si>
    <t xml:space="preserve">Lưu Đức </t>
  </si>
  <si>
    <t>Chu Hồng</t>
  </si>
  <si>
    <t>Hiểu</t>
  </si>
  <si>
    <t>3/22 3tg</t>
  </si>
  <si>
    <t xml:space="preserve">Nguyễn Phương </t>
  </si>
  <si>
    <t>58/51.01</t>
  </si>
  <si>
    <t>Biện Văn</t>
  </si>
  <si>
    <t>4/22 2tg</t>
  </si>
  <si>
    <t>Đoàn Phạm</t>
  </si>
  <si>
    <t>Tuyên</t>
  </si>
  <si>
    <t>Nguyễn Nhật</t>
  </si>
  <si>
    <t>4/22. 4tg</t>
  </si>
  <si>
    <t xml:space="preserve">Ngô Phương </t>
  </si>
  <si>
    <t xml:space="preserve">Phùng Thanh </t>
  </si>
  <si>
    <t xml:space="preserve">Bùi Thị Minh </t>
  </si>
  <si>
    <t>Vũ Khánh</t>
  </si>
  <si>
    <t>Nguyễn Tuấn</t>
  </si>
  <si>
    <t>Lại Ngọc</t>
  </si>
  <si>
    <t>58/21.06</t>
  </si>
  <si>
    <t>58/21.02</t>
  </si>
  <si>
    <t>Đỗ Minh</t>
  </si>
  <si>
    <t>58/20.16</t>
  </si>
  <si>
    <t>Nguyễn THị</t>
  </si>
  <si>
    <t>Bình</t>
  </si>
  <si>
    <t>5/22.2tg</t>
  </si>
  <si>
    <t>Nguyễn Tiến Việt</t>
  </si>
  <si>
    <t>5/22. 2tg</t>
  </si>
  <si>
    <t>Lê Huyền</t>
  </si>
  <si>
    <t>Nguyễn Quang</t>
  </si>
  <si>
    <t>Lan</t>
  </si>
  <si>
    <t xml:space="preserve">Lê Thị Thảo </t>
  </si>
  <si>
    <t>Phùng Hà</t>
  </si>
  <si>
    <t>Trịnh Đức</t>
  </si>
  <si>
    <t>Tâm</t>
  </si>
  <si>
    <t>Thắng</t>
  </si>
  <si>
    <t>59/10.08</t>
  </si>
  <si>
    <t>59/11.11 CLC</t>
  </si>
  <si>
    <t>6/22. 2tg</t>
  </si>
  <si>
    <t>57/51.02</t>
  </si>
  <si>
    <t>4+6/22. 2tg</t>
  </si>
  <si>
    <t>Đoàn Thị Hương</t>
  </si>
  <si>
    <t>Đinh Thị Quỳnh</t>
  </si>
  <si>
    <t>Nguyễn Phương</t>
  </si>
  <si>
    <t>6/22 2tg 2b</t>
  </si>
  <si>
    <t>12/21, 6/22. 2tg</t>
  </si>
  <si>
    <t>Nguyễn Triều</t>
  </si>
  <si>
    <t>12/21, 4/22.</t>
  </si>
  <si>
    <t>12/21. 2tg</t>
  </si>
  <si>
    <t xml:space="preserve">Đoàn Phạm </t>
  </si>
  <si>
    <t>57/15.06.</t>
  </si>
  <si>
    <t>12/21 2tg</t>
  </si>
  <si>
    <t xml:space="preserve">Lại Thúy </t>
  </si>
  <si>
    <t>11/21. 2tg</t>
  </si>
  <si>
    <t>Khuất Thùy</t>
  </si>
  <si>
    <t>CQ59/06.01CLC</t>
  </si>
  <si>
    <t>Đặng Hải</t>
  </si>
  <si>
    <t>Trần Vũ Thu</t>
  </si>
  <si>
    <t>Nguyễn Bùi Minh</t>
  </si>
  <si>
    <t xml:space="preserve">BCKH 5/22 </t>
  </si>
  <si>
    <t>BCKH 5/22 4tg</t>
  </si>
  <si>
    <t>Nguyễn Nguyên</t>
  </si>
  <si>
    <t>Nguyễn Việt</t>
  </si>
  <si>
    <t>Đoàn Hồng</t>
  </si>
  <si>
    <t>Vũ Đức</t>
  </si>
  <si>
    <t>Đặng Việt</t>
  </si>
  <si>
    <t>BCKH 5/22 5tg</t>
  </si>
  <si>
    <t>Trương Nguyễn Đức</t>
  </si>
  <si>
    <t>Ngô Huyền</t>
  </si>
  <si>
    <t>CQ59/06.03CLC</t>
  </si>
  <si>
    <t>Nguyễn Lan</t>
  </si>
  <si>
    <t>Đỗ Tuấn</t>
  </si>
  <si>
    <t>Phạm Ngọc</t>
  </si>
  <si>
    <t>Bạch Thảo</t>
  </si>
  <si>
    <t>Ngô Thị Phương</t>
  </si>
  <si>
    <t>Dinh</t>
  </si>
  <si>
    <t>BCKH 5/22 3tg</t>
  </si>
  <si>
    <t>Nguyễn Phan Thuỳ</t>
  </si>
  <si>
    <t>Bùi Tuyết</t>
  </si>
  <si>
    <t>CQ59/06.07CLC</t>
  </si>
  <si>
    <t>Trịnh Khánh</t>
  </si>
  <si>
    <t>CQ59/11.06CLC</t>
  </si>
  <si>
    <t>Phạm Bảo</t>
  </si>
  <si>
    <t>BCKH 5/22</t>
  </si>
  <si>
    <t>CQ59/06.02CLC</t>
  </si>
  <si>
    <t>Đào Thiện</t>
  </si>
  <si>
    <t>Vũ Tuấn</t>
  </si>
  <si>
    <t>Đặng Phương Bảo</t>
  </si>
  <si>
    <t>Phạm Hoàng Bích</t>
  </si>
  <si>
    <t>Nguyễn Lê</t>
  </si>
  <si>
    <t>Bùi Nguyễn Đức</t>
  </si>
  <si>
    <t>Hoàng Gia</t>
  </si>
  <si>
    <t>Vũ Minh</t>
  </si>
  <si>
    <t>Lương Minh</t>
  </si>
  <si>
    <t>Phạm Minh</t>
  </si>
  <si>
    <t>Phạm Tuyết</t>
  </si>
  <si>
    <t>Trịnh Quỳnh</t>
  </si>
  <si>
    <t>CQ59/06.08CLC</t>
  </si>
  <si>
    <t>Chu Văn Đức</t>
  </si>
  <si>
    <t>Phạm Sơn</t>
  </si>
  <si>
    <t>Nguyễn Đức</t>
  </si>
  <si>
    <t>Thành</t>
  </si>
  <si>
    <t>Lưu Đức</t>
  </si>
  <si>
    <t>Nguyễn Phạm Bắc</t>
  </si>
  <si>
    <t>Trương Đức</t>
  </si>
  <si>
    <t>Nguyễn Hà</t>
  </si>
  <si>
    <t>Nguyễn Mạnh</t>
  </si>
  <si>
    <t>CQ59/06.06CLC</t>
  </si>
  <si>
    <t>Trần Nam</t>
  </si>
  <si>
    <t>Đinh Lê Quỳnh</t>
  </si>
  <si>
    <t>Hoàng Diệu Quỳnh</t>
  </si>
  <si>
    <t>Trần Nguyễn Phương</t>
  </si>
  <si>
    <t>Phạm Xuân</t>
  </si>
  <si>
    <t>Đỗ Hồng</t>
  </si>
  <si>
    <t>Trần Mai</t>
  </si>
  <si>
    <t>Vương Đoàn Anh</t>
  </si>
  <si>
    <t>Đào Khánh</t>
  </si>
  <si>
    <t>Nguyễn Vũ Đăng</t>
  </si>
  <si>
    <t>Vương Mạnh</t>
  </si>
  <si>
    <t>Lê Mạnh</t>
  </si>
  <si>
    <t>Trung</t>
  </si>
  <si>
    <t>Phạm Hiếu</t>
  </si>
  <si>
    <t>Chu Thị Kim</t>
  </si>
  <si>
    <t>Phó Huyền</t>
  </si>
  <si>
    <t>Vũ Hải</t>
  </si>
  <si>
    <t>Quân</t>
  </si>
  <si>
    <t>Nguyễn Thị Hoài</t>
  </si>
  <si>
    <t>BCKH 5/22  2tg</t>
  </si>
  <si>
    <t>Đỗ Vũ Hùng</t>
  </si>
  <si>
    <t>CQ59/06.04CLC</t>
  </si>
  <si>
    <t>Bùi Thành</t>
  </si>
  <si>
    <t>Hoàng Minh</t>
  </si>
  <si>
    <t>Triệu Minh</t>
  </si>
  <si>
    <t>Hoàng Thị Phương</t>
  </si>
  <si>
    <t>Trần Thị Lan</t>
  </si>
  <si>
    <t>Tô Huy</t>
  </si>
  <si>
    <t>Vũ Phan Đức</t>
  </si>
  <si>
    <t>Trịnh Trâm</t>
  </si>
  <si>
    <t>Bích</t>
  </si>
  <si>
    <t>Phạm Trang</t>
  </si>
  <si>
    <t>Lê Trí</t>
  </si>
  <si>
    <t>Lê Hương</t>
  </si>
  <si>
    <t>Nguyễn Xuân Phương</t>
  </si>
  <si>
    <t>Nguyễn Hà Vân</t>
  </si>
  <si>
    <t>Đặng Quỳnh</t>
  </si>
  <si>
    <t xml:space="preserve">CQ59/06.04CLC </t>
  </si>
  <si>
    <t>Lương Diệu</t>
  </si>
  <si>
    <t>Dương Hoàng Mai</t>
  </si>
  <si>
    <t>CQ59/11.03CLC</t>
  </si>
  <si>
    <t>BCKH 5/22 2tg</t>
  </si>
  <si>
    <t>An Thế</t>
  </si>
  <si>
    <t>CQ59/06.05CLC</t>
  </si>
  <si>
    <t>Nguyễn Kim Minh</t>
  </si>
  <si>
    <t>Bùi Anh</t>
  </si>
  <si>
    <t>Nguyễn Thảo</t>
  </si>
  <si>
    <t>Lê Thị Hồng</t>
  </si>
  <si>
    <t>Trương Ngọc</t>
  </si>
  <si>
    <t>Nguyễn Viết Quốc</t>
  </si>
  <si>
    <t>Nguyễn Phúc</t>
  </si>
  <si>
    <t>Nguyễn Sao</t>
  </si>
  <si>
    <t>Hà Thị Mẫu</t>
  </si>
  <si>
    <t>Đơn</t>
  </si>
  <si>
    <t>Văn Thị</t>
  </si>
  <si>
    <t>Lê Thu</t>
  </si>
  <si>
    <t>Đỗ Khánh</t>
  </si>
  <si>
    <t>Lê Thị Mai</t>
  </si>
  <si>
    <t>Quý</t>
  </si>
  <si>
    <t>Nguyễn Vinh</t>
  </si>
  <si>
    <t>Hiển</t>
  </si>
  <si>
    <t>Phan Hải</t>
  </si>
  <si>
    <t>Đỗ Thị Phương</t>
  </si>
  <si>
    <t>Doãn Thị Thu</t>
  </si>
  <si>
    <t>Bùi Quỳnh</t>
  </si>
  <si>
    <t>Bùi Hồng</t>
  </si>
  <si>
    <t>Nông Thị Hoàng</t>
  </si>
  <si>
    <t>Trần Thị Tú</t>
  </si>
  <si>
    <t>Nguyễn Xuân</t>
  </si>
  <si>
    <t>Nguyễn Đắc Gia</t>
  </si>
  <si>
    <t>Lại Hải</t>
  </si>
  <si>
    <t>Lưu Linh</t>
  </si>
  <si>
    <t>Nguyễn Thị Vân</t>
  </si>
  <si>
    <t>Dương Thùy</t>
  </si>
  <si>
    <t>Nguyễn Diệu Minh</t>
  </si>
  <si>
    <t>CQ59/09.02CLC</t>
  </si>
  <si>
    <t>Nguyễn Hoàng Ngọc</t>
  </si>
  <si>
    <t>Phạm Vũ Khánh</t>
  </si>
  <si>
    <t>Nguyễn Thúy</t>
  </si>
  <si>
    <t>Quyền</t>
  </si>
  <si>
    <t>Dương Hoàng Thanh</t>
  </si>
  <si>
    <t>Vương Hoài</t>
  </si>
  <si>
    <t>Nguyễn Trần Bảo</t>
  </si>
  <si>
    <t>Ngô Thị</t>
  </si>
  <si>
    <t>Phan Thị Thanh</t>
  </si>
  <si>
    <t>Kỳ</t>
  </si>
  <si>
    <t>Phạm Ái</t>
  </si>
  <si>
    <t>Lê Thị Minh</t>
  </si>
  <si>
    <t>Thi</t>
  </si>
  <si>
    <t>Lê Thạch</t>
  </si>
  <si>
    <t>Bùi Lê Tuấn</t>
  </si>
  <si>
    <t>Vũ Đức Hoàng</t>
  </si>
  <si>
    <t>Nguyễn Thị Thủy</t>
  </si>
  <si>
    <t>Nguyễn Vũ Hồng</t>
  </si>
  <si>
    <t>Phạm Quốc</t>
  </si>
  <si>
    <t>Trần Thị Khánh</t>
  </si>
  <si>
    <t>Ly</t>
  </si>
  <si>
    <t>Lý Hà</t>
  </si>
  <si>
    <t>Hồ Phương</t>
  </si>
  <si>
    <t>Trúc</t>
  </si>
  <si>
    <t>Mai Thu</t>
  </si>
  <si>
    <t>Phạm Thanh</t>
  </si>
  <si>
    <t xml:space="preserve">CQ59/06.08CLC </t>
  </si>
  <si>
    <t>Lại Thị</t>
  </si>
  <si>
    <t>Bé</t>
  </si>
  <si>
    <t>Nguyễn Hiền</t>
  </si>
  <si>
    <t>Trịnh Hồng</t>
  </si>
  <si>
    <t>Thúy</t>
  </si>
  <si>
    <t>Lai</t>
  </si>
  <si>
    <t>Trần Bình</t>
  </si>
  <si>
    <t>Nghĩa</t>
  </si>
  <si>
    <t>Đặng Thạch Mai</t>
  </si>
  <si>
    <t>Vũ Mai</t>
  </si>
  <si>
    <t>Nguyễn Hoài</t>
  </si>
  <si>
    <t>Mai Phương</t>
  </si>
  <si>
    <t>Lê Thị Quỳnh</t>
  </si>
  <si>
    <t>Hà Thị Thảo</t>
  </si>
  <si>
    <t>CQ59/09.01CLC</t>
  </si>
  <si>
    <t>CQ59/09.03CLC</t>
  </si>
  <si>
    <t>Qúy</t>
  </si>
  <si>
    <t>CQ59/09.04CLC</t>
  </si>
  <si>
    <t>Phạm Văn</t>
  </si>
  <si>
    <t>Bắc</t>
  </si>
  <si>
    <t>Đinh Quốc</t>
  </si>
  <si>
    <t>Nguyễn Đình</t>
  </si>
  <si>
    <t>Đông</t>
  </si>
  <si>
    <t>Đào Thị</t>
  </si>
  <si>
    <t>Lý Ngọc</t>
  </si>
  <si>
    <t>Trần Nguyệt</t>
  </si>
  <si>
    <t>Bùi Ánh</t>
  </si>
  <si>
    <t>Nguyễn Đỗ Diệu</t>
  </si>
  <si>
    <t>Dương Khánh</t>
  </si>
  <si>
    <t>Nguyễn</t>
  </si>
  <si>
    <t>Thiện</t>
  </si>
  <si>
    <t>HOÀNG HẢI</t>
  </si>
  <si>
    <t>YẾN</t>
  </si>
  <si>
    <t>Ngô Thị Ngọc</t>
  </si>
  <si>
    <t>Nguyễn Thư</t>
  </si>
  <si>
    <t>CQ59/21.08CLC</t>
  </si>
  <si>
    <t>Lê Đình Hải</t>
  </si>
  <si>
    <t>Khuê</t>
  </si>
  <si>
    <t>Bùi Thanh</t>
  </si>
  <si>
    <t>Dung</t>
  </si>
  <si>
    <t>Nguyễn Vũ Ngân</t>
  </si>
  <si>
    <t>Đỗ Thị Ngọc</t>
  </si>
  <si>
    <t>Hân</t>
  </si>
  <si>
    <t>Đỗ Tiến</t>
  </si>
  <si>
    <t>Triệu Như</t>
  </si>
  <si>
    <t>Phạm Thị Thanh</t>
  </si>
  <si>
    <t>Trần Tuấn</t>
  </si>
  <si>
    <t>Vũ Thị Phương</t>
  </si>
  <si>
    <t>Trần Thế</t>
  </si>
  <si>
    <t>Dân</t>
  </si>
  <si>
    <t>Đăng Công</t>
  </si>
  <si>
    <t>Khang</t>
  </si>
  <si>
    <t>Vương</t>
  </si>
  <si>
    <t>Bùi Thị Ngọc</t>
  </si>
  <si>
    <t>Vũ Thị Thu</t>
  </si>
  <si>
    <t>Đinh Thu Thảo</t>
  </si>
  <si>
    <t>CQ59/11.01CLC</t>
  </si>
  <si>
    <t>Nguyễn Thị Nhật</t>
  </si>
  <si>
    <t>Nguyễn Lê Thanh</t>
  </si>
  <si>
    <t>Nguyễn Vương Minh</t>
  </si>
  <si>
    <t>Phạm Đoàn Thảo</t>
  </si>
  <si>
    <t>Phan Minh</t>
  </si>
  <si>
    <t>CQ59/11.02CLC</t>
  </si>
  <si>
    <t>Lê Thanh</t>
  </si>
  <si>
    <t>Ngô Quỳnh</t>
  </si>
  <si>
    <t>Đặng Vũ Mai</t>
  </si>
  <si>
    <t>Mai Hà Bảo</t>
  </si>
  <si>
    <t>Thanh</t>
  </si>
  <si>
    <t>Phạm Hà</t>
  </si>
  <si>
    <t>Phạm Đình</t>
  </si>
  <si>
    <t>Đào Đức</t>
  </si>
  <si>
    <t>Đoàn Nguyễn Thảo</t>
  </si>
  <si>
    <t>Hoàng Thái</t>
  </si>
  <si>
    <t>Nguyễn Thị Ngân</t>
  </si>
  <si>
    <t>Phan Nguyễn Ngân</t>
  </si>
  <si>
    <t>Trần Thảo</t>
  </si>
  <si>
    <t>Lê Hoàng</t>
  </si>
  <si>
    <t>Phạm Việt</t>
  </si>
  <si>
    <t>Khôi</t>
  </si>
  <si>
    <t>Đinh Đức</t>
  </si>
  <si>
    <t>Khoa</t>
  </si>
  <si>
    <t>Bùi Phương</t>
  </si>
  <si>
    <t>Lê Anh</t>
  </si>
  <si>
    <t>Vũ Thanh</t>
  </si>
  <si>
    <t>Nguyễn Tùng</t>
  </si>
  <si>
    <t>Ngô Xuân</t>
  </si>
  <si>
    <t>Kiều Chí</t>
  </si>
  <si>
    <t>Nguyễn Trọng</t>
  </si>
  <si>
    <t>Đào Việt</t>
  </si>
  <si>
    <t>Đàm Anh</t>
  </si>
  <si>
    <t>Nguyễn Thành</t>
  </si>
  <si>
    <t>Hoàng Thị Hồng</t>
  </si>
  <si>
    <t>Nguyễn Hữu Hải</t>
  </si>
  <si>
    <t>Lý Thị Thu</t>
  </si>
  <si>
    <t>Nguyễn Thuý</t>
  </si>
  <si>
    <t>CQ59/11.04CLC</t>
  </si>
  <si>
    <t>Lê Đình Kiến</t>
  </si>
  <si>
    <t>Đinh Cẩm</t>
  </si>
  <si>
    <t>Phạm Ngân</t>
  </si>
  <si>
    <t>Nguyễn Chí</t>
  </si>
  <si>
    <t>Bách</t>
  </si>
  <si>
    <t>Nguyễn Anh</t>
  </si>
  <si>
    <t>Trần Tố</t>
  </si>
  <si>
    <t>Cơ</t>
  </si>
  <si>
    <t>Lê Thị Phương</t>
  </si>
  <si>
    <t>Nguyễn Đặng Khánh</t>
  </si>
  <si>
    <t>Nguyễn Bùi Thùy</t>
  </si>
  <si>
    <t>Dương Duy</t>
  </si>
  <si>
    <t>Bùi Nguyệt Phương</t>
  </si>
  <si>
    <t>Nguyễn Long</t>
  </si>
  <si>
    <t>Đoàn Khắc</t>
  </si>
  <si>
    <t>Đỗ Trần Quỳnh</t>
  </si>
  <si>
    <t>Lê Sao</t>
  </si>
  <si>
    <t>Nguyễn Hoàng</t>
  </si>
  <si>
    <t>Nguyễn Phú</t>
  </si>
  <si>
    <t>Hoàng Anh</t>
  </si>
  <si>
    <t>Nhật</t>
  </si>
  <si>
    <t>Lại Anh</t>
  </si>
  <si>
    <t>Lục Cảnh</t>
  </si>
  <si>
    <t>Vũ Tiến</t>
  </si>
  <si>
    <t>Chu Khắc Minh</t>
  </si>
  <si>
    <t>Tuân</t>
  </si>
  <si>
    <t>Mạch Quang</t>
  </si>
  <si>
    <t>Hán Hoàng</t>
  </si>
  <si>
    <t>CQ59/11.05CLC</t>
  </si>
  <si>
    <t>Nguyễn Ngọc Bảo</t>
  </si>
  <si>
    <t>Ninh Mạnh</t>
  </si>
  <si>
    <t>Nguyễn Huy</t>
  </si>
  <si>
    <t>Lê Vũ Tuấn</t>
  </si>
  <si>
    <t>Triệu Trọng</t>
  </si>
  <si>
    <t>Phong</t>
  </si>
  <si>
    <t>Nguyễn Thế</t>
  </si>
  <si>
    <t>Khổng Minh</t>
  </si>
  <si>
    <t>Đỗ Vân</t>
  </si>
  <si>
    <t>Phạm Ánh</t>
  </si>
  <si>
    <t>Đinh Hoàng Khánh</t>
  </si>
  <si>
    <t>Đan</t>
  </si>
  <si>
    <t>Bùi Nguyễn Bảo</t>
  </si>
  <si>
    <t>Đàm Bích</t>
  </si>
  <si>
    <t>Phạm Thái</t>
  </si>
  <si>
    <t>Dương Hải</t>
  </si>
  <si>
    <t>Trần Hải</t>
  </si>
  <si>
    <t>Phạm Linh</t>
  </si>
  <si>
    <t>Ngô Thị Minh</t>
  </si>
  <si>
    <t>Cao Thị Ngọc</t>
  </si>
  <si>
    <t>Bùi Linh</t>
  </si>
  <si>
    <t>Phùng Thanh</t>
  </si>
  <si>
    <t>Lê Viết</t>
  </si>
  <si>
    <t>ĐẶNG THÙY</t>
  </si>
  <si>
    <t>DƯƠNG</t>
  </si>
  <si>
    <t>HOÀNG TRẦN THU</t>
  </si>
  <si>
    <t>TRANG</t>
  </si>
  <si>
    <t>Phạm Thùy</t>
  </si>
  <si>
    <t>Giang Nguyễn Thảo</t>
  </si>
  <si>
    <t>Đỗ Xuân Trung</t>
  </si>
  <si>
    <t>Trần Mạnh</t>
  </si>
  <si>
    <t>Vũ Hà</t>
  </si>
  <si>
    <t>Đặng Tú</t>
  </si>
  <si>
    <t>Nghiêm Ánh</t>
  </si>
  <si>
    <t>Ngô Tuấn</t>
  </si>
  <si>
    <t>CQ59/11.07CLC</t>
  </si>
  <si>
    <t>Đỗ Duy</t>
  </si>
  <si>
    <t>CQ59/11.08CLC</t>
  </si>
  <si>
    <t>Dương Trọng</t>
  </si>
  <si>
    <t>Phước</t>
  </si>
  <si>
    <t>Lê Ngọc</t>
  </si>
  <si>
    <t>Hà Thị Hoàng</t>
  </si>
  <si>
    <t>Kim Lê</t>
  </si>
  <si>
    <t>Dương Kim</t>
  </si>
  <si>
    <t>Lê Hằng</t>
  </si>
  <si>
    <t>Vũ Quỳnh</t>
  </si>
  <si>
    <t>Nguyễn Thị Mỹ</t>
  </si>
  <si>
    <t>Đỗ Hoàng</t>
  </si>
  <si>
    <t>Đỗ Đức</t>
  </si>
  <si>
    <t>Hoàng Thị Cẩm</t>
  </si>
  <si>
    <t>Võ Thị Thùy</t>
  </si>
  <si>
    <t>Trần Bảo</t>
  </si>
  <si>
    <t>Vũ Tùng</t>
  </si>
  <si>
    <t>Vũ Thành</t>
  </si>
  <si>
    <t>Lê Vũ</t>
  </si>
  <si>
    <t>Chu Trần Việt</t>
  </si>
  <si>
    <t>Đinh Việt</t>
  </si>
  <si>
    <t>Hồ Minh</t>
  </si>
  <si>
    <t>Phan Vũ Thiên</t>
  </si>
  <si>
    <t>Trần Hương</t>
  </si>
  <si>
    <t>Trần Hà</t>
  </si>
  <si>
    <t>Vũ Thị Bảo</t>
  </si>
  <si>
    <t>Phúc</t>
  </si>
  <si>
    <t>Nguyễn Đăng</t>
  </si>
  <si>
    <t>Kim Ngọc Vân</t>
  </si>
  <si>
    <t>Phạm Duy</t>
  </si>
  <si>
    <t>Đỗ Thị Việt</t>
  </si>
  <si>
    <t>Lê Đình</t>
  </si>
  <si>
    <t>CQ59/22.07CLC</t>
  </si>
  <si>
    <t>Lê Vương Nhất</t>
  </si>
  <si>
    <t>Ngô Công</t>
  </si>
  <si>
    <t>CQ59/22.08CLC</t>
  </si>
  <si>
    <t>Vũ Xuân</t>
  </si>
  <si>
    <t>Nguyễn Ngọc Thanh</t>
  </si>
  <si>
    <t>CQ59/11.11CLC</t>
  </si>
  <si>
    <t>Phạm Thị Hoài</t>
  </si>
  <si>
    <t>Phạm Thu</t>
  </si>
  <si>
    <t>Vũ Thuỳ</t>
  </si>
  <si>
    <t>Liên</t>
  </si>
  <si>
    <t>Phạm Phương</t>
  </si>
  <si>
    <t>Phan Hoàng Tuệ</t>
  </si>
  <si>
    <t>Nguyễn Bá</t>
  </si>
  <si>
    <t>Phạm Ngọc Khánh</t>
  </si>
  <si>
    <t>CQ59/22.01CLC</t>
  </si>
  <si>
    <t>Hoa Hoài</t>
  </si>
  <si>
    <t>CQ59/11.09CLC</t>
  </si>
  <si>
    <t>Đỗ Trà</t>
  </si>
  <si>
    <t>Nguyễn Thị Thanh</t>
  </si>
  <si>
    <t>Đới Thanh</t>
  </si>
  <si>
    <t>PHẠM QUANG</t>
  </si>
  <si>
    <t>ANH</t>
  </si>
  <si>
    <t>HOÀNG PHÚC</t>
  </si>
  <si>
    <t>DŨNG</t>
  </si>
  <si>
    <t>NGUYỄN ĐÌNH MINH</t>
  </si>
  <si>
    <t>HIỂN</t>
  </si>
  <si>
    <t>TRẦN QUANG</t>
  </si>
  <si>
    <t>HƯNG</t>
  </si>
  <si>
    <t>TRỊNH ĐỨC</t>
  </si>
  <si>
    <t>MẠNH</t>
  </si>
  <si>
    <t>Chu Phương</t>
  </si>
  <si>
    <t>Trần Việt</t>
  </si>
  <si>
    <t>CQ59/11.10CLC</t>
  </si>
  <si>
    <t>Đồng Minh</t>
  </si>
  <si>
    <t>Trần Nguyễn Trường</t>
  </si>
  <si>
    <t>Ngô Minh</t>
  </si>
  <si>
    <t>Vũ Nguyễn Diệu</t>
  </si>
  <si>
    <t>Triệu Thị Ánh</t>
  </si>
  <si>
    <t>Nguyệt</t>
  </si>
  <si>
    <t>Phí Ngọc Linh</t>
  </si>
  <si>
    <t>Đào Thu</t>
  </si>
  <si>
    <t>Nguyễn Thị Mai Cẩm</t>
  </si>
  <si>
    <t>Thái Hương</t>
  </si>
  <si>
    <t>CQ59/22.04CLC</t>
  </si>
  <si>
    <t>Ngô Hoàng</t>
  </si>
  <si>
    <t>Hoàng Trí</t>
  </si>
  <si>
    <t>Lương Ngọc</t>
  </si>
  <si>
    <t>Nhất</t>
  </si>
  <si>
    <t>Nguyễn Lê Thủy</t>
  </si>
  <si>
    <t>Tiên</t>
  </si>
  <si>
    <t>Nguyễn Kiều</t>
  </si>
  <si>
    <t>Lỗ Thị</t>
  </si>
  <si>
    <t>CQ59/11.12CLC</t>
  </si>
  <si>
    <t>Mai Quang</t>
  </si>
  <si>
    <t>Dũng</t>
  </si>
  <si>
    <t>Nguyễn Sỹ Duy</t>
  </si>
  <si>
    <t>Hoàng</t>
  </si>
  <si>
    <t>Trần Nguyễn Bảo</t>
  </si>
  <si>
    <t>Tuấn</t>
  </si>
  <si>
    <t>Nguyễn Sỹ Duy</t>
  </si>
  <si>
    <t>Vũ Thị Ngọc</t>
  </si>
  <si>
    <t>Huyền</t>
  </si>
  <si>
    <t>Hà Lan</t>
  </si>
  <si>
    <t>Vũ Nguyên</t>
  </si>
  <si>
    <t>Thảo</t>
  </si>
  <si>
    <t>Trần Diệu</t>
  </si>
  <si>
    <t>Đặng Thùy</t>
  </si>
  <si>
    <t>Phạm Thị Giang</t>
  </si>
  <si>
    <t>Đoàn Vũ Hà</t>
  </si>
  <si>
    <t>Mi</t>
  </si>
  <si>
    <t>Đỗ Thị Khánh</t>
  </si>
  <si>
    <t>Lương</t>
  </si>
  <si>
    <t>Lương Thu</t>
  </si>
  <si>
    <t>Đào Hoàng Nhật</t>
  </si>
  <si>
    <t>Vũ Thu</t>
  </si>
  <si>
    <t>Đỗ Thị Lưu</t>
  </si>
  <si>
    <t>Phan Thị Trà</t>
  </si>
  <si>
    <t>Hà Bảo</t>
  </si>
  <si>
    <t>Ngô Trí</t>
  </si>
  <si>
    <t>Ngô Thị Thùy</t>
  </si>
  <si>
    <t>Đỗ Thị Khải</t>
  </si>
  <si>
    <t>Đam</t>
  </si>
  <si>
    <t>Trần Trung</t>
  </si>
  <si>
    <t>Đào Cát</t>
  </si>
  <si>
    <t>Đỗ Bảo</t>
  </si>
  <si>
    <t>Trần Thị Thanh</t>
  </si>
  <si>
    <t>Hồng</t>
  </si>
  <si>
    <t>Quản Lê Phương</t>
  </si>
  <si>
    <t>Đoàn Phương</t>
  </si>
  <si>
    <t>Phạm Gia Bảo</t>
  </si>
  <si>
    <t>Chu Quang</t>
  </si>
  <si>
    <t>Tuyến</t>
  </si>
  <si>
    <t>Khuất Thị Thanh</t>
  </si>
  <si>
    <t>Nguyễn Cảnh</t>
  </si>
  <si>
    <t>Mai Quốc</t>
  </si>
  <si>
    <t>NGUYỄN THỊ MINH</t>
  </si>
  <si>
    <t>THU</t>
  </si>
  <si>
    <t>Phạm Thị Trúc</t>
  </si>
  <si>
    <t>Nguyễn Tăng Mỹ</t>
  </si>
  <si>
    <t>Tô Khánh</t>
  </si>
  <si>
    <t>Lê Thúy</t>
  </si>
  <si>
    <t>Mỵ</t>
  </si>
  <si>
    <t>Trịnh Như Hồng</t>
  </si>
  <si>
    <t>Bùi Lê Thu</t>
  </si>
  <si>
    <t>Nguyễn Thị Kiều</t>
  </si>
  <si>
    <t>Nguyễn Thị Thịnh</t>
  </si>
  <si>
    <t>CQ59/11.17CLC</t>
  </si>
  <si>
    <t>CQ59/21.01CLC</t>
  </si>
  <si>
    <t>Nguyễn Hữu</t>
  </si>
  <si>
    <t>Lưu Trâm</t>
  </si>
  <si>
    <t>Nguyễn Thiên Hoàng</t>
  </si>
  <si>
    <t>Lê Thị Linh</t>
  </si>
  <si>
    <t>CQ59/21.02CLC</t>
  </si>
  <si>
    <t>Nguyễn Lê Quỳnh</t>
  </si>
  <si>
    <t>Lê Thảo</t>
  </si>
  <si>
    <t>Vi</t>
  </si>
  <si>
    <t>Vũ Tiên</t>
  </si>
  <si>
    <t>Ngô Hương</t>
  </si>
  <si>
    <t>Nguyễn Vân</t>
  </si>
  <si>
    <t>Đỗ Hà Mai</t>
  </si>
  <si>
    <t>Lê Hồng</t>
  </si>
  <si>
    <t>Lại Minh</t>
  </si>
  <si>
    <t>HÀ PHƯƠNG</t>
  </si>
  <si>
    <t>LINH</t>
  </si>
  <si>
    <t>Đặng Thanh</t>
  </si>
  <si>
    <t>Bạch Thanh</t>
  </si>
  <si>
    <t>Lê Doãn Minh</t>
  </si>
  <si>
    <t>CQ59/22.03CLC</t>
  </si>
  <si>
    <t>Trương Minh</t>
  </si>
  <si>
    <t xml:space="preserve">CQ59/21.01CLC </t>
  </si>
  <si>
    <t>Lưu Minh</t>
  </si>
  <si>
    <t>Lưu Hoàng</t>
  </si>
  <si>
    <t xml:space="preserve">CQ59/21.01CLC  </t>
  </si>
  <si>
    <t>Lê Phương</t>
  </si>
  <si>
    <t>CQ59/22.05CLC</t>
  </si>
  <si>
    <t>Đặng Xuân</t>
  </si>
  <si>
    <t>CQ59/22.06CLC</t>
  </si>
  <si>
    <t>Thọ</t>
  </si>
  <si>
    <t>Nguyễn Thanh Châu</t>
  </si>
  <si>
    <t>Phạm Mai</t>
  </si>
  <si>
    <t>Mai Hương</t>
  </si>
  <si>
    <t>Vũ Thị Yến</t>
  </si>
  <si>
    <t>Hoàng Linh</t>
  </si>
  <si>
    <t>Chiến</t>
  </si>
  <si>
    <t>Toàn</t>
  </si>
  <si>
    <t>CQ59/21.07CLC</t>
  </si>
  <si>
    <t>Thiều Phương</t>
  </si>
  <si>
    <t>Lê Xuân</t>
  </si>
  <si>
    <t>Phạm Vũ</t>
  </si>
  <si>
    <t>Nguyễn Lê Minh</t>
  </si>
  <si>
    <t>Triệu Thị Minh</t>
  </si>
  <si>
    <t>Đỗ Thủy Thiên</t>
  </si>
  <si>
    <t>Phan Ngọc</t>
  </si>
  <si>
    <t>CQ59/21.03CLC</t>
  </si>
  <si>
    <t>Vũ Thị Huệ</t>
  </si>
  <si>
    <t>Lê Quý</t>
  </si>
  <si>
    <t>Nguyễn Linh</t>
  </si>
  <si>
    <t>She Xin</t>
  </si>
  <si>
    <t>Ru</t>
  </si>
  <si>
    <t>Lương Thị</t>
  </si>
  <si>
    <t>CQ59/21.04CLC</t>
  </si>
  <si>
    <t>Nguyễn Đinh Bá</t>
  </si>
  <si>
    <t>Vương Thị Thanh</t>
  </si>
  <si>
    <t>Trâng Phương</t>
  </si>
  <si>
    <t>Bùi Nguyễn Thùy</t>
  </si>
  <si>
    <t>CQ59/21.05CLC</t>
  </si>
  <si>
    <t>Phạm Khánh</t>
  </si>
  <si>
    <t>Vũ Thị Thùy</t>
  </si>
  <si>
    <t>Hà Thị Cẩm</t>
  </si>
  <si>
    <t>Đào Hiền</t>
  </si>
  <si>
    <t>CQ59/21.06CLC</t>
  </si>
  <si>
    <t>Lê Tuệ</t>
  </si>
  <si>
    <t>Hoàng Diệu</t>
  </si>
  <si>
    <t>Tạ Thị Thu</t>
  </si>
  <si>
    <t>Dương Thanh</t>
  </si>
  <si>
    <t>Trương Thị</t>
  </si>
  <si>
    <t>Đặng Hoàng Minh</t>
  </si>
  <si>
    <t>La Thị</t>
  </si>
  <si>
    <t>Diệu</t>
  </si>
  <si>
    <t>Hoàng Nguyên</t>
  </si>
  <si>
    <t>Lê Như</t>
  </si>
  <si>
    <t>Đinh Thị Mai</t>
  </si>
  <si>
    <t>Quản Thị Thiên</t>
  </si>
  <si>
    <t>Kim</t>
  </si>
  <si>
    <t>Đoàn Thị</t>
  </si>
  <si>
    <t>Bành Nhật</t>
  </si>
  <si>
    <t>Nguyễn Ngọc Tú</t>
  </si>
  <si>
    <t>Vũ Bùi Châu</t>
  </si>
  <si>
    <t>Quản Thị Tuyết</t>
  </si>
  <si>
    <t>Trương Doãn Ngọc</t>
  </si>
  <si>
    <t>Nguyễn Thuỳ</t>
  </si>
  <si>
    <t>Vũ Trí</t>
  </si>
  <si>
    <t>Nguyễn Quốc</t>
  </si>
  <si>
    <t>Vũ Bùi Thu</t>
  </si>
  <si>
    <t>Đinh Hiền</t>
  </si>
  <si>
    <t>Trà</t>
  </si>
  <si>
    <t>Lành</t>
  </si>
  <si>
    <t>Phan Thị Cẩm</t>
  </si>
  <si>
    <t>Đào Thị Hải</t>
  </si>
  <si>
    <t>Phan Thị Phương</t>
  </si>
  <si>
    <t>Triệu Thế</t>
  </si>
  <si>
    <t>Trần Đình</t>
  </si>
  <si>
    <t>Võ Thùy</t>
  </si>
  <si>
    <t>Lương Kim</t>
  </si>
  <si>
    <t>Phí Thị Thanh</t>
  </si>
  <si>
    <t>Trần Diễm</t>
  </si>
  <si>
    <t>Phương Quỳnh</t>
  </si>
  <si>
    <t>Bùi Thu</t>
  </si>
  <si>
    <t>Trần Thanh</t>
  </si>
  <si>
    <t>Nguyễn Huỳnh Lan</t>
  </si>
  <si>
    <t>Chu Thị Khánh</t>
  </si>
  <si>
    <t>Thái Cẩm</t>
  </si>
  <si>
    <t>Nguyễn Chúc</t>
  </si>
  <si>
    <t>Huê</t>
  </si>
  <si>
    <t>Dương Lan</t>
  </si>
  <si>
    <t>Đỗ Tường</t>
  </si>
  <si>
    <t>Lê Đức</t>
  </si>
  <si>
    <t>Nguyễn Vũ Tuấn</t>
  </si>
  <si>
    <t>Nguyễn Viết Nhật</t>
  </si>
  <si>
    <t>Trịnh Thanh</t>
  </si>
  <si>
    <t>Lê Vân</t>
  </si>
  <si>
    <t>Nguyễn Vũ Tâm</t>
  </si>
  <si>
    <t>LÊ DIỆU</t>
  </si>
  <si>
    <t>NGUYỄN THỊ KHÁNH</t>
  </si>
  <si>
    <t>THUẬN</t>
  </si>
  <si>
    <t>NGUYÊN THU</t>
  </si>
  <si>
    <t>HUYỀN</t>
  </si>
  <si>
    <t>TRẦN THÙY</t>
  </si>
  <si>
    <t>NHUNG</t>
  </si>
  <si>
    <t>Đỗ Thị Thanh</t>
  </si>
  <si>
    <t>Trần Linh</t>
  </si>
  <si>
    <t>Trần Diệu</t>
  </si>
  <si>
    <t>Quản Nguyễn Hương</t>
  </si>
  <si>
    <t>Trần Quỳnh</t>
  </si>
  <si>
    <t>CQ59/21.10CLC</t>
  </si>
  <si>
    <t>Dương Thị</t>
  </si>
  <si>
    <t>Hậu</t>
  </si>
  <si>
    <t>Hoàng Mai</t>
  </si>
  <si>
    <t>CQ59/22.02CLC</t>
  </si>
  <si>
    <t>Nguyễn Yến</t>
  </si>
  <si>
    <t>Nguyễn Vũ Thùy</t>
  </si>
  <si>
    <t>Lê Phương Khánh</t>
  </si>
  <si>
    <t>Đỗ Ngọc</t>
  </si>
  <si>
    <t>Lưu Lê Minh</t>
  </si>
  <si>
    <t>Lê Vũ Thu</t>
  </si>
  <si>
    <t>Nguyễn Thị Nguyệt</t>
  </si>
  <si>
    <t>Nguyễn Thị Như</t>
  </si>
  <si>
    <t>Bùi Việt</t>
  </si>
  <si>
    <t>Đặng Đức</t>
  </si>
  <si>
    <t>Trần Giang</t>
  </si>
  <si>
    <t>CQ59/21.09CLC</t>
  </si>
  <si>
    <t>Trần Vũ Đức</t>
  </si>
  <si>
    <t>Ngô Quang Sơn</t>
  </si>
  <si>
    <t>Bùi Thị Vân</t>
  </si>
  <si>
    <t>Phạm Lê Thục</t>
  </si>
  <si>
    <t>Đỗ Kiều Thùy</t>
  </si>
  <si>
    <t>Ngô Thị Thu</t>
  </si>
  <si>
    <t>Cúc</t>
  </si>
  <si>
    <t>Hiên</t>
  </si>
  <si>
    <t>  Hồ Ngọc</t>
  </si>
  <si>
    <t xml:space="preserve">  Nguyễn Phương </t>
  </si>
  <si>
    <t>  Triệu Thị</t>
  </si>
  <si>
    <t>  Đặng Phương</t>
  </si>
  <si>
    <t>Lê Thị Ngọc</t>
  </si>
  <si>
    <t>Nguyễn Vũ Phương</t>
  </si>
  <si>
    <t>Lê Thị Hải</t>
  </si>
  <si>
    <t>Ngô Thu</t>
  </si>
  <si>
    <t>Trần Yến</t>
  </si>
  <si>
    <t>Phí Đặng Hà</t>
  </si>
  <si>
    <t>Ngô Mai</t>
  </si>
  <si>
    <t>Dương Yến</t>
  </si>
  <si>
    <t>Nguyễn Diễm</t>
  </si>
  <si>
    <t>Hoàng Kiều Thanh</t>
  </si>
  <si>
    <t>Hoàng Thị</t>
  </si>
  <si>
    <t>Phạm Tuấn</t>
  </si>
  <si>
    <t>Nguyễn Thị Thục</t>
  </si>
  <si>
    <t>Nguyễn Bạch</t>
  </si>
  <si>
    <t>Đào Thị Thanh</t>
  </si>
  <si>
    <t>Phan Thị Mai</t>
  </si>
  <si>
    <t>Tôn Nguyễn Minh</t>
  </si>
  <si>
    <t>MÃ THỊ TÚ</t>
  </si>
  <si>
    <t>MINH</t>
  </si>
  <si>
    <t>Trương Lan</t>
  </si>
  <si>
    <t>Nguyễn Lê Hà</t>
  </si>
  <si>
    <t>Nguyễn Đông</t>
  </si>
  <si>
    <t>Nguyễn Trần Hải</t>
  </si>
  <si>
    <t>Nguyễn Nguyệt</t>
  </si>
  <si>
    <t>Lã Quý</t>
  </si>
  <si>
    <t>Công</t>
  </si>
  <si>
    <t>Trần Hữu</t>
  </si>
  <si>
    <t>Nguyễn Quý</t>
  </si>
  <si>
    <t>Nguyễn Tâm</t>
  </si>
  <si>
    <t>Trương Thùy</t>
  </si>
  <si>
    <t>Vũ Ngọc Mai</t>
  </si>
  <si>
    <t>Lưu Tuấn</t>
  </si>
  <si>
    <t>Đỗ Bùi Hương</t>
  </si>
  <si>
    <t>Ngô Phạm Hoàng</t>
  </si>
  <si>
    <t>Phạm Quang Nhật</t>
  </si>
  <si>
    <t>Vũ Chí</t>
  </si>
  <si>
    <t>Đỗ Anh</t>
  </si>
  <si>
    <t>Phạm Trần Huyền</t>
  </si>
  <si>
    <t>Khanh</t>
  </si>
  <si>
    <t>NguyễnThị Kim</t>
  </si>
  <si>
    <t>Đỗ Thị Hà</t>
  </si>
  <si>
    <t>Lê Thị Hà</t>
  </si>
  <si>
    <t>Đinh Thị Minh</t>
  </si>
  <si>
    <t>Phạm Thị Băng</t>
  </si>
  <si>
    <t>Đặng Như</t>
  </si>
  <si>
    <t>Phùng Đức</t>
  </si>
  <si>
    <t>Đỗ Việt</t>
  </si>
  <si>
    <t>LÊ VŨ NGỌC</t>
  </si>
  <si>
    <t>HUỆ</t>
  </si>
  <si>
    <t>Khải</t>
  </si>
  <si>
    <t>Hoàng Bình</t>
  </si>
  <si>
    <t>Đinh Mai</t>
  </si>
  <si>
    <t>Lương Hải</t>
  </si>
  <si>
    <t>Đăng</t>
  </si>
  <si>
    <t>Lê Nguyễn Diệu</t>
  </si>
  <si>
    <t>Nguyễn Vũ Hải</t>
  </si>
  <si>
    <t>Hoàng Đức</t>
  </si>
  <si>
    <t>Lê Hoàng Quốc</t>
  </si>
  <si>
    <t>Phạm Nam</t>
  </si>
  <si>
    <t>Mai Xuân</t>
  </si>
  <si>
    <t>Nguyễn Bảo</t>
  </si>
  <si>
    <t>Đinh Ngọc</t>
  </si>
  <si>
    <t>Bành Ngọc Phương</t>
  </si>
  <si>
    <t>Trần Thị Bảo</t>
  </si>
  <si>
    <t>Trần An</t>
  </si>
  <si>
    <t>Nguyễn Đặng Diệu</t>
  </si>
  <si>
    <t>Vũ Thị Như</t>
  </si>
  <si>
    <t>Đặng Thị Khánh</t>
  </si>
  <si>
    <t>Tống Lê Khánh</t>
  </si>
  <si>
    <t>Cao Thái</t>
  </si>
  <si>
    <t>Ngô Thị Quỳnh</t>
  </si>
  <si>
    <t>Bùi Thị</t>
  </si>
  <si>
    <t>Nguyễn Như</t>
  </si>
  <si>
    <t>Dương Ngân</t>
  </si>
  <si>
    <t>Cao Nguyễn Minh</t>
  </si>
  <si>
    <t>Xuân</t>
  </si>
  <si>
    <t>Đào Ngọc</t>
  </si>
  <si>
    <t>Vương Thu</t>
  </si>
  <si>
    <t>PHÙNG HỒNG</t>
  </si>
  <si>
    <t>NGỌC</t>
  </si>
  <si>
    <t>Nguyễn Doãn Tấn</t>
  </si>
  <si>
    <t>Sang</t>
  </si>
  <si>
    <t>Phùng Thị Mai</t>
  </si>
  <si>
    <t>Nguyễn Thị Yến</t>
  </si>
  <si>
    <t>Trần Thị Phương</t>
  </si>
  <si>
    <t>Hoàng Thị Thùy</t>
  </si>
  <si>
    <t>Đỗ Trần Quốc</t>
  </si>
  <si>
    <t>Lại Hữu Việt</t>
  </si>
  <si>
    <t>Phạm Công Tiến</t>
  </si>
  <si>
    <t>Đào Trung</t>
  </si>
  <si>
    <t>Tạ Gia</t>
  </si>
  <si>
    <t>Phạm Quang</t>
  </si>
  <si>
    <t>Kiều Thu</t>
  </si>
  <si>
    <t>Thuỳ</t>
  </si>
  <si>
    <t>Đoàn Thị Thu</t>
  </si>
  <si>
    <t>Lê Nguyễn Yến</t>
  </si>
  <si>
    <t>Hoàng Thị Hải</t>
  </si>
  <si>
    <t>Phan Thị Thùy</t>
  </si>
  <si>
    <t>Phạm Thị Xuân</t>
  </si>
  <si>
    <t>Trần Văn</t>
  </si>
  <si>
    <t>Phạm Thị Hồng</t>
  </si>
  <si>
    <t>Phan Thị Khánh</t>
  </si>
  <si>
    <t>Trần Thị Mai</t>
  </si>
  <si>
    <t>Hoàng Vũ Quỳnh</t>
  </si>
  <si>
    <t>Phạm Lê Đức</t>
  </si>
  <si>
    <t>Đoàn Nguyễn Phương</t>
  </si>
  <si>
    <t>Nguyễn Tô Nhật</t>
  </si>
  <si>
    <t>Trịnh Tú</t>
  </si>
  <si>
    <t>Võ Thị Quỳnh</t>
  </si>
  <si>
    <t>Vương Đình</t>
  </si>
  <si>
    <t>Mai Hồng</t>
  </si>
  <si>
    <t>Nguyễn Vũ Diễm</t>
  </si>
  <si>
    <t>Dương Hà</t>
  </si>
  <si>
    <t>Phú</t>
  </si>
  <si>
    <t>Nguyễn Văn Tuấn</t>
  </si>
  <si>
    <t>Vũ Hương</t>
  </si>
  <si>
    <t>Nguyễn Nam</t>
  </si>
  <si>
    <t>Lê Mai</t>
  </si>
  <si>
    <t>Nguyễn Vũ Khánh</t>
  </si>
  <si>
    <t>Nguyễn Thiện</t>
  </si>
  <si>
    <t>Tài</t>
  </si>
  <si>
    <t>Trình Đình</t>
  </si>
  <si>
    <t>Vũ Trần Thanh</t>
  </si>
  <si>
    <t>Phùng Khánh</t>
  </si>
  <si>
    <t>Phạm Phúc</t>
  </si>
  <si>
    <t>Vũ Diệu</t>
  </si>
  <si>
    <t>Lê Tuấn</t>
  </si>
  <si>
    <t>Phạm Thị Lan</t>
  </si>
  <si>
    <t>Trinh</t>
  </si>
  <si>
    <t>Phạm Thị Hà</t>
  </si>
  <si>
    <t>Lương Tuyết</t>
  </si>
  <si>
    <t>CQ59/22.09CLC</t>
  </si>
  <si>
    <t>Đặng Khánh</t>
  </si>
  <si>
    <t>Phạm Thị Phương</t>
  </si>
  <si>
    <t>Đỗ Nguyễn Hải</t>
  </si>
  <si>
    <t>Trương Thị Quỳnh</t>
  </si>
  <si>
    <t>CQ59/22.10CLC</t>
  </si>
  <si>
    <t>Bùi Thị Phương</t>
  </si>
  <si>
    <t>Phạm Thị Thu</t>
  </si>
  <si>
    <t>Ngô Quang</t>
  </si>
  <si>
    <t>Hoàng Quốc</t>
  </si>
  <si>
    <t>DƯƠNG THỊ</t>
  </si>
  <si>
    <t>THÚY</t>
  </si>
  <si>
    <t>Linh,</t>
  </si>
  <si>
    <t>Đỗ Văn Tấn</t>
  </si>
  <si>
    <t>Đào Quỳnh</t>
  </si>
  <si>
    <t>Tạ Hồng</t>
  </si>
  <si>
    <t>Đào</t>
  </si>
  <si>
    <t>Dương Ngọc</t>
  </si>
  <si>
    <t>Hiệp</t>
  </si>
  <si>
    <t>Mai Minh</t>
  </si>
  <si>
    <t>Lê Thị Như</t>
  </si>
  <si>
    <t>Hồ Thu</t>
  </si>
  <si>
    <t xml:space="preserve">Nguyễn Ngọc Nhật </t>
  </si>
  <si>
    <t>CQ 59/22.03 CLC</t>
  </si>
  <si>
    <t xml:space="preserve">Nguyêễn Tuấn </t>
  </si>
  <si>
    <t>CQ 59/22.08 CLC</t>
  </si>
  <si>
    <t>CQ59/22.07CL</t>
  </si>
  <si>
    <t xml:space="preserve">Lê Vương Nhất </t>
  </si>
  <si>
    <t>CQ59/11.02 CLC</t>
  </si>
  <si>
    <t>Vũ Trọng Phúc</t>
  </si>
  <si>
    <t xml:space="preserve">Bùi Thảo </t>
  </si>
  <si>
    <t>CQ59/11.01 CLC</t>
  </si>
  <si>
    <t>Phạm Dương Phương</t>
  </si>
  <si>
    <t>CQ59/21.01 CLC</t>
  </si>
  <si>
    <t>HT TCDN 5/2022 5 tác giả</t>
  </si>
  <si>
    <t>CQ58/11.01CLC</t>
  </si>
  <si>
    <t>HT TCDN 5/2022 6 tác giả</t>
  </si>
  <si>
    <t>CQ58/11.02CLC</t>
  </si>
  <si>
    <t>HT TCDN 5/2022 2 tác giả</t>
  </si>
  <si>
    <t>HT TCDN 5/2022 1 tác giả</t>
  </si>
  <si>
    <t>CQ58/09.02</t>
  </si>
  <si>
    <t>HT TCDN 5/2022 3 tác giả</t>
  </si>
  <si>
    <t>CQ57/09.01</t>
  </si>
  <si>
    <t>CQ58/09.03</t>
  </si>
  <si>
    <t>CQ59/20.12</t>
  </si>
  <si>
    <t>CQ58/31.03</t>
  </si>
  <si>
    <t>CQ57/11.04CLC</t>
  </si>
  <si>
    <t>CQ57/09.01CLC</t>
  </si>
  <si>
    <t>CQ57/11.01CLC</t>
  </si>
  <si>
    <t>HT TCDN 5/2022 4 tác giả</t>
  </si>
  <si>
    <t>CQ57/05.03</t>
  </si>
  <si>
    <t>CQ59/10.30</t>
  </si>
  <si>
    <t>CQ57/11.07</t>
  </si>
  <si>
    <t>CQ57/11.05</t>
  </si>
  <si>
    <t>CQ58/11.09</t>
  </si>
  <si>
    <t>CQ58/11.02</t>
  </si>
  <si>
    <t>CQ57/11.01</t>
  </si>
  <si>
    <t>CQ57/21.05</t>
  </si>
  <si>
    <t>CQ58/11.06CLC</t>
  </si>
  <si>
    <t>CQ58/11.07CLC</t>
  </si>
  <si>
    <t>HT TCDN 5/2022 2b</t>
  </si>
  <si>
    <t>HT HTTTKT 3/2022 1 tác giả</t>
  </si>
  <si>
    <t>CQ57/41.2</t>
  </si>
  <si>
    <t>CQ57/41.04</t>
  </si>
  <si>
    <t>CQ59/41.04</t>
  </si>
  <si>
    <t>CQ59/41.03</t>
  </si>
  <si>
    <t>CQ58/41.04</t>
  </si>
  <si>
    <t>CQ57/41.02</t>
  </si>
  <si>
    <t>HT HTTTKT 3/2022 5 tác giả</t>
  </si>
  <si>
    <t>HT HTTTKT 3/2022 2 tác giả</t>
  </si>
  <si>
    <t>HT HTTTKT 3/2022 4 tác giả</t>
  </si>
  <si>
    <t>CQ57/41.03</t>
  </si>
  <si>
    <t>HT HTTTKT 3/2022 3 tác giả</t>
  </si>
  <si>
    <t>CQ57/41.01</t>
  </si>
  <si>
    <t xml:space="preserve">HT TCC 2022 1 tác giả </t>
  </si>
  <si>
    <t>CQ59/20.22</t>
  </si>
  <si>
    <t xml:space="preserve">HT TCC 2022 2 tác giả </t>
  </si>
  <si>
    <t>CQ59/10.04</t>
  </si>
  <si>
    <t>CQ58/18.02</t>
  </si>
  <si>
    <t>CQ57/18.02</t>
  </si>
  <si>
    <t>CQ57/23.01</t>
  </si>
  <si>
    <t>CQ57/01.01</t>
  </si>
  <si>
    <t xml:space="preserve">HT TCC 2022 5 tác giả </t>
  </si>
  <si>
    <t>CQ58/23.02</t>
  </si>
  <si>
    <t>CQ58/23.1LT2</t>
  </si>
  <si>
    <t>CQ59/20.20</t>
  </si>
  <si>
    <t>CQ59/10.01</t>
  </si>
  <si>
    <t>CQ57/32.03</t>
  </si>
  <si>
    <t>HT QTKD 2022 1 tác giả</t>
  </si>
  <si>
    <t>CQ57/32.04</t>
  </si>
  <si>
    <t>CQ58/32.02</t>
  </si>
  <si>
    <t>CQ58/32.04</t>
  </si>
  <si>
    <t>CQ59/30.08</t>
  </si>
  <si>
    <t>CQ57/31.04</t>
  </si>
  <si>
    <t>CQ59/30.01</t>
  </si>
  <si>
    <t>HT QTKD 2022 2 tác giả</t>
  </si>
  <si>
    <t>CQ57/32.02</t>
  </si>
  <si>
    <t>CQ58/32.03</t>
  </si>
  <si>
    <t>CQ58/31.01</t>
  </si>
  <si>
    <t>CQ57/31.01</t>
  </si>
  <si>
    <t>CQ57/31.02</t>
  </si>
  <si>
    <t>HT QTKD 2022 4 tác giả</t>
  </si>
  <si>
    <t>CQ57/31.03</t>
  </si>
  <si>
    <t>CQ58/31.02</t>
  </si>
  <si>
    <t>CQ59/30.02</t>
  </si>
  <si>
    <t>CQ59/30.05</t>
  </si>
  <si>
    <t>CQ59/30.</t>
  </si>
  <si>
    <t>HT KT 2022 1 tác giả</t>
  </si>
  <si>
    <t>CQ58/21.03CLC</t>
  </si>
  <si>
    <t>HT KT 2022 3 tác giả</t>
  </si>
  <si>
    <t>CQ58/61.02</t>
  </si>
  <si>
    <t>HT KT 2022 2 tác giả</t>
  </si>
  <si>
    <t>CQ58/21.06</t>
  </si>
  <si>
    <t>CQ57/21.13</t>
  </si>
  <si>
    <t>CQ57/21.14</t>
  </si>
  <si>
    <t>CQ58/21.14</t>
  </si>
  <si>
    <t>CQ58/21.17</t>
  </si>
  <si>
    <t>CQ58/22.05CLC</t>
  </si>
  <si>
    <t>CQ58/22.06CLC</t>
  </si>
  <si>
    <t>CQ57/21.02CLC</t>
  </si>
  <si>
    <t>CQ58/21.01CLC</t>
  </si>
  <si>
    <t>CQ58/22.03</t>
  </si>
  <si>
    <t>CQ57/21.03</t>
  </si>
  <si>
    <t>CQ58/22.04</t>
  </si>
  <si>
    <t>CQ57/22.07</t>
  </si>
  <si>
    <t>CQ57/22.06</t>
  </si>
  <si>
    <t>CQ57/22.04</t>
  </si>
  <si>
    <t>CQ58/11.10</t>
  </si>
  <si>
    <t>CQ58/22.03CLC</t>
  </si>
  <si>
    <t>CQ58/21.01</t>
  </si>
  <si>
    <t>CQ58/22.08</t>
  </si>
  <si>
    <t>CQ57/21.01CLC</t>
  </si>
  <si>
    <t>CQ57/21.03CLC</t>
  </si>
  <si>
    <t>CQ58/21.05</t>
  </si>
  <si>
    <t>CQ58/08.04</t>
  </si>
  <si>
    <t>CQ58/51.01</t>
  </si>
  <si>
    <t>HT KT 2022 4 tác giả</t>
  </si>
  <si>
    <t>CQ58/08.01</t>
  </si>
  <si>
    <t>CQ58/21.15</t>
  </si>
  <si>
    <t>CQ58/22.07</t>
  </si>
  <si>
    <t>CQ58/21.02CLC</t>
  </si>
  <si>
    <t>CQ57/21.10</t>
  </si>
  <si>
    <t>CQ59/20.04</t>
  </si>
  <si>
    <t>CQ58/22.02</t>
  </si>
  <si>
    <t>CQ59/20.09</t>
  </si>
  <si>
    <t>Khoa Thuế và Hải Quan 12/21</t>
  </si>
  <si>
    <t>CQ57/02.04</t>
  </si>
  <si>
    <t>Khoa Thuế và Hải Quan 12/21 (4tg)</t>
  </si>
  <si>
    <t>CQ57/05.01</t>
  </si>
  <si>
    <t>CQ58/05.02</t>
  </si>
  <si>
    <t>CQ57/05.02</t>
  </si>
  <si>
    <t>CQ57/02.01</t>
  </si>
  <si>
    <t>CQ58/06.06CL</t>
  </si>
  <si>
    <t>CQ57/02.03</t>
  </si>
  <si>
    <t>CQ59/06.05CL</t>
  </si>
  <si>
    <t>CQ58/05.03</t>
  </si>
  <si>
    <t>CQ59/06.01CL</t>
  </si>
  <si>
    <t>Khoa Thuế và Hải Quan 12/21 (6tg)</t>
  </si>
  <si>
    <t>CQ56/02.02</t>
  </si>
  <si>
    <t>CQ59/10.08</t>
  </si>
  <si>
    <t xml:space="preserve">Khoa Thuế và Hải Quan 12/21 (4tg) </t>
  </si>
  <si>
    <t>CQ58/06.05CL</t>
  </si>
  <si>
    <t>CQ58/02.01</t>
  </si>
  <si>
    <t>CQ58/05.04</t>
  </si>
  <si>
    <t xml:space="preserve">Khoa Thuế và Hải Quan 12/21 (3tg) </t>
  </si>
  <si>
    <t>CQ59/10.09</t>
  </si>
  <si>
    <t>CQ56/02.04</t>
  </si>
  <si>
    <t xml:space="preserve">Khoa Thuế và Hải Quan 12/21 (2tg) </t>
  </si>
  <si>
    <t>CQ58/06.03CL</t>
  </si>
  <si>
    <t>Khoa Thuế và Hải Quan 12/21 (5tg)</t>
  </si>
  <si>
    <t>Khoa Thuế và Hải Quan 12/21 (3tg)</t>
  </si>
  <si>
    <t>CQ56/06.01CL</t>
  </si>
  <si>
    <t>CQ58/05</t>
  </si>
  <si>
    <t>CQ59/06.08CL</t>
  </si>
  <si>
    <t xml:space="preserve">Khoa Thuế và Hải Quan 12/21 </t>
  </si>
  <si>
    <t>CQ58/06.03</t>
  </si>
  <si>
    <t>CQ59/10.11</t>
  </si>
  <si>
    <t>CQ59/10.07</t>
  </si>
  <si>
    <t>Khoa Thuế và Hải Quan 12/21 (2tg)</t>
  </si>
  <si>
    <t>CQ59/10.10</t>
  </si>
  <si>
    <t>Khoa Thuế và Hải Quan 12/21 (8tg)</t>
  </si>
  <si>
    <t>CQ57/05.0</t>
  </si>
  <si>
    <t>Khoa Thuế và
 Hải Quan 12/21 (5tg)</t>
  </si>
  <si>
    <t>CQ57/61.01</t>
  </si>
  <si>
    <t>Khoa Kinh Tế 12/21</t>
  </si>
  <si>
    <t>CQ59/60.04</t>
  </si>
  <si>
    <t>CQ57/63.02</t>
  </si>
  <si>
    <t>CQ57/61.02</t>
  </si>
  <si>
    <t>CQ58/62.03</t>
  </si>
  <si>
    <t>CQ59/60.05</t>
  </si>
  <si>
    <t>Khoa Kinh Tế 12/21 (2tg)</t>
  </si>
  <si>
    <t>CQ59/60.01</t>
  </si>
  <si>
    <t>CQ58/61.01</t>
  </si>
  <si>
    <t>CQ59/10.31</t>
  </si>
  <si>
    <t>CQ58/11.06CL</t>
  </si>
  <si>
    <t>CQ57/62.02</t>
  </si>
  <si>
    <t>CA59/60.02</t>
  </si>
  <si>
    <t>CQ58/62.01</t>
  </si>
  <si>
    <t>CQ58/11.02CL</t>
  </si>
  <si>
    <t>CQ59/60.03</t>
  </si>
  <si>
    <t>CQ56/63.02</t>
  </si>
  <si>
    <t>CQ58/62.02</t>
  </si>
  <si>
    <t>CQ59/60.02</t>
  </si>
  <si>
    <t>CQ57/11.01CL</t>
  </si>
  <si>
    <t>CQ58/62.04</t>
  </si>
  <si>
    <t>CQ57/11.02CL</t>
  </si>
  <si>
    <t>Khoa Tài Chính Quốc Tế 11/21</t>
  </si>
  <si>
    <t>CQ58/08.03</t>
  </si>
  <si>
    <t>CQ58/08.05</t>
  </si>
  <si>
    <t>CQ58/08.06</t>
  </si>
  <si>
    <t>CQ57/08.01</t>
  </si>
  <si>
    <t>Khoa Tài Chính Quốc Tế 11/21 (2tg)</t>
  </si>
  <si>
    <t>CQ57/08.02</t>
  </si>
  <si>
    <t>CQ57/08.03</t>
  </si>
  <si>
    <t>Khoa Tài Chính Quốc Tế 11/21 (3tg)</t>
  </si>
  <si>
    <t>CQ57/08.04</t>
  </si>
  <si>
    <t>CQ57/08.05</t>
  </si>
  <si>
    <t>CQ57/08.06</t>
  </si>
  <si>
    <t>Khoa Tài Chính Quốc Tế 11/21 (4tg)</t>
  </si>
  <si>
    <t>Khoa Tài Chính Quốc Tế 11/21 (5tg)</t>
  </si>
  <si>
    <t>CQ58/08.02</t>
  </si>
  <si>
    <t xml:space="preserve">Nguyễn Thị Hương </t>
  </si>
  <si>
    <t>Tên</t>
  </si>
  <si>
    <t xml:space="preserve">Hương
</t>
  </si>
  <si>
    <t>Ý</t>
  </si>
  <si>
    <t>Lê</t>
  </si>
  <si>
    <t>Ngà</t>
  </si>
  <si>
    <t>Liêm</t>
  </si>
  <si>
    <t>Hoan</t>
  </si>
  <si>
    <t>Danh</t>
  </si>
  <si>
    <t>Tuyết</t>
  </si>
  <si>
    <t>Doan</t>
  </si>
  <si>
    <t>Hay</t>
  </si>
  <si>
    <t>Trường</t>
  </si>
  <si>
    <t xml:space="preserve">Nông Thị Huyền </t>
  </si>
  <si>
    <t xml:space="preserve">Dương Thị </t>
  </si>
  <si>
    <t xml:space="preserve">Nguyễn Duy </t>
  </si>
  <si>
    <t xml:space="preserve">Trần Khánh </t>
  </si>
  <si>
    <t xml:space="preserve">Kiều Ngọc </t>
  </si>
  <si>
    <t xml:space="preserve">Vũ Ngọc </t>
  </si>
  <si>
    <t xml:space="preserve">Phan Văn </t>
  </si>
  <si>
    <t xml:space="preserve">Nguyễn Lan </t>
  </si>
  <si>
    <t xml:space="preserve">Bạch Như </t>
  </si>
  <si>
    <t xml:space="preserve">Trịnh Huy </t>
  </si>
  <si>
    <t xml:space="preserve">Hoàng Thị Mai </t>
  </si>
  <si>
    <t xml:space="preserve">Vũ Văn </t>
  </si>
  <si>
    <t xml:space="preserve">Phạm Như </t>
  </si>
  <si>
    <t xml:space="preserve">Nguyễn Ngọc </t>
  </si>
  <si>
    <t xml:space="preserve">Vũ Thị Minh </t>
  </si>
  <si>
    <t xml:space="preserve">Nguyễn Thị Anh </t>
  </si>
  <si>
    <t xml:space="preserve">Trần Phương </t>
  </si>
  <si>
    <t xml:space="preserve">Nguyễn Thị Minh </t>
  </si>
  <si>
    <t xml:space="preserve">Đỗ Hải </t>
  </si>
  <si>
    <t xml:space="preserve">Nguyễn Bảo </t>
  </si>
  <si>
    <t xml:space="preserve">Phan Thanh </t>
  </si>
  <si>
    <t xml:space="preserve">Bùi Thị Phương </t>
  </si>
  <si>
    <t xml:space="preserve">Vũ Thị Hương </t>
  </si>
  <si>
    <t xml:space="preserve">Hà Bích </t>
  </si>
  <si>
    <t xml:space="preserve">Hoàng Thị Trang </t>
  </si>
  <si>
    <t xml:space="preserve">Nguyễn Thị Vân </t>
  </si>
  <si>
    <t xml:space="preserve">Đường Thị </t>
  </si>
  <si>
    <t xml:space="preserve">Hoàng Thị </t>
  </si>
  <si>
    <t xml:space="preserve">Nguyễn Thị Thu </t>
  </si>
  <si>
    <t xml:space="preserve">Đoàn Hoàng </t>
  </si>
  <si>
    <t xml:space="preserve">Nguyễn Thu </t>
  </si>
  <si>
    <t xml:space="preserve">Hoa Cẩm </t>
  </si>
  <si>
    <t xml:space="preserve">Bành Thị Phượng </t>
  </si>
  <si>
    <t xml:space="preserve">Cao Đăng </t>
  </si>
  <si>
    <t xml:space="preserve">Hoàng Hồng </t>
  </si>
  <si>
    <t xml:space="preserve">Hoàng Thị Minh </t>
  </si>
  <si>
    <t xml:space="preserve">Nguyễn Thị Hiền </t>
  </si>
  <si>
    <t xml:space="preserve">Phan Hà </t>
  </si>
  <si>
    <t xml:space="preserve">Nguyễn Thanh </t>
  </si>
  <si>
    <t xml:space="preserve">Trần Thị </t>
  </si>
  <si>
    <t xml:space="preserve">Nguyễn Văn </t>
  </si>
  <si>
    <t xml:space="preserve">Đào Thị Hồng </t>
  </si>
  <si>
    <t xml:space="preserve">Bùi Thị Thanh </t>
  </si>
  <si>
    <t xml:space="preserve">Cao Xuân </t>
  </si>
  <si>
    <t xml:space="preserve">Vũ Thị Thu </t>
  </si>
  <si>
    <t xml:space="preserve">Lê Kim </t>
  </si>
  <si>
    <t xml:space="preserve">Đỗ Thị Thùy </t>
  </si>
  <si>
    <t xml:space="preserve">Nguyễn Trung </t>
  </si>
  <si>
    <t xml:space="preserve">Thái Minh </t>
  </si>
  <si>
    <t xml:space="preserve">Vũ Thị </t>
  </si>
  <si>
    <t xml:space="preserve">Nguyễn Thị Kim </t>
  </si>
  <si>
    <t xml:space="preserve">Trần Chí </t>
  </si>
  <si>
    <t xml:space="preserve">Đào Hương </t>
  </si>
  <si>
    <t xml:space="preserve">Bùi Hoàng </t>
  </si>
  <si>
    <t xml:space="preserve">Tô Nhật </t>
  </si>
  <si>
    <t xml:space="preserve">Phạm Minh </t>
  </si>
  <si>
    <t xml:space="preserve">Phạm Thị Hà </t>
  </si>
  <si>
    <t xml:space="preserve">Lê Mạnh </t>
  </si>
  <si>
    <t xml:space="preserve">Đặng Thị </t>
  </si>
  <si>
    <t xml:space="preserve">Lê Bá </t>
  </si>
  <si>
    <t xml:space="preserve">Nguyễn Hoàng </t>
  </si>
  <si>
    <t>HT HTTTKT 3/2022
 1 tác giả</t>
  </si>
  <si>
    <t>HT HTTTKT 3/2022 
1 tác giả</t>
  </si>
  <si>
    <t>HT HTTTKT 3/2022 1
 tác giả</t>
  </si>
  <si>
    <t>HT HTTTKT 3/2022
 5 tác giả</t>
  </si>
  <si>
    <t>Chăm</t>
  </si>
  <si>
    <t>Hảo</t>
  </si>
  <si>
    <t>Hoàn</t>
  </si>
  <si>
    <t>Trọng</t>
  </si>
  <si>
    <t>Quốc</t>
  </si>
  <si>
    <t>Thế</t>
  </si>
  <si>
    <t>Phượng</t>
  </si>
  <si>
    <t xml:space="preserve">Nguyễn Đắc </t>
  </si>
  <si>
    <t xml:space="preserve">Phạm Ngọc </t>
  </si>
  <si>
    <t xml:space="preserve">Lê Thùy </t>
  </si>
  <si>
    <t xml:space="preserve">Phùng Minh </t>
  </si>
  <si>
    <t xml:space="preserve">Nguyễn Thị Mai </t>
  </si>
  <si>
    <t xml:space="preserve">Lê Diệu </t>
  </si>
  <si>
    <t xml:space="preserve">Vũ Thị Phương </t>
  </si>
  <si>
    <t xml:space="preserve">Phạm Thị Hồng </t>
  </si>
  <si>
    <t xml:space="preserve">Nguyễn Vũ Bảo </t>
  </si>
  <si>
    <t xml:space="preserve">Nguyễn Thị Vĩnh </t>
  </si>
  <si>
    <t xml:space="preserve">Triệu Vân </t>
  </si>
  <si>
    <t xml:space="preserve">Ngô Nguyệt </t>
  </si>
  <si>
    <t xml:space="preserve">Vũ Mỹ </t>
  </si>
  <si>
    <t xml:space="preserve">Lê Triệu </t>
  </si>
  <si>
    <t xml:space="preserve">Nguyễn Nguyệt </t>
  </si>
  <si>
    <t xml:space="preserve">Phạm Hồng </t>
  </si>
  <si>
    <t xml:space="preserve">Trần Minh </t>
  </si>
  <si>
    <t xml:space="preserve">Đỗ Thị Thu </t>
  </si>
  <si>
    <t xml:space="preserve">Nguyễn Mai </t>
  </si>
  <si>
    <t xml:space="preserve">Đồng Thị Thu </t>
  </si>
  <si>
    <t xml:space="preserve">Trần Mai </t>
  </si>
  <si>
    <t xml:space="preserve">Nguyễn Thị Diệu </t>
  </si>
  <si>
    <t xml:space="preserve">Đặng Thị Hoài </t>
  </si>
  <si>
    <t xml:space="preserve">Phạm Thị </t>
  </si>
  <si>
    <t xml:space="preserve">Nguyễn Thúy </t>
  </si>
  <si>
    <t xml:space="preserve">Dương Thị Thu </t>
  </si>
  <si>
    <t xml:space="preserve">Hà Ngọc </t>
  </si>
  <si>
    <t xml:space="preserve">Nguyễn Thị Thảo </t>
  </si>
  <si>
    <t xml:space="preserve">Nguyễn Vân </t>
  </si>
  <si>
    <t xml:space="preserve">Đỗ Thu </t>
  </si>
  <si>
    <t xml:space="preserve">Phạm Thị Lan </t>
  </si>
  <si>
    <t xml:space="preserve">Nguyễn Bá </t>
  </si>
  <si>
    <t xml:space="preserve">Vũ Hà Tuấn </t>
  </si>
  <si>
    <t xml:space="preserve">Chu Tuấn </t>
  </si>
  <si>
    <t xml:space="preserve">Trần Thị Mai </t>
  </si>
  <si>
    <t xml:space="preserve">Lê Thị Thu </t>
  </si>
  <si>
    <t xml:space="preserve">Nghiêm Thị Thùy </t>
  </si>
  <si>
    <t xml:space="preserve">Nguyễn Linh </t>
  </si>
  <si>
    <t xml:space="preserve">Vũ Thị Linh </t>
  </si>
  <si>
    <t xml:space="preserve">Ngô Thị Phương </t>
  </si>
  <si>
    <t xml:space="preserve">Nguyễn Nga </t>
  </si>
  <si>
    <t xml:space="preserve">Trịnh Hiểu </t>
  </si>
  <si>
    <t xml:space="preserve">Bùi Ngọc Tùng </t>
  </si>
  <si>
    <t xml:space="preserve">Nguyễn Thị Lan </t>
  </si>
  <si>
    <t xml:space="preserve">Nguyễn Xuân </t>
  </si>
  <si>
    <t xml:space="preserve">Nguyễn Thị Ánh </t>
  </si>
  <si>
    <t xml:space="preserve">Trần Vũ </t>
  </si>
  <si>
    <t xml:space="preserve">Nguyễn Đức </t>
  </si>
  <si>
    <t xml:space="preserve">Nguyễn Thục </t>
  </si>
  <si>
    <t xml:space="preserve">Hoàng Hạnh </t>
  </si>
  <si>
    <t xml:space="preserve">Vũ Minh </t>
  </si>
  <si>
    <t xml:space="preserve">Trần Nguyễn Phương </t>
  </si>
  <si>
    <t xml:space="preserve">Hoàng Diệu </t>
  </si>
  <si>
    <t xml:space="preserve">Vũ Bảo </t>
  </si>
  <si>
    <t xml:space="preserve">Đoàn Nguyễn Yến </t>
  </si>
  <si>
    <t xml:space="preserve">Đinh Phan Thu </t>
  </si>
  <si>
    <t xml:space="preserve">Nguyễn Thị Như </t>
  </si>
  <si>
    <t xml:space="preserve">Phạm Thị Thanh </t>
  </si>
  <si>
    <t xml:space="preserve">Lê Anh </t>
  </si>
  <si>
    <t xml:space="preserve">Đào Thiên </t>
  </si>
  <si>
    <t xml:space="preserve">Trần Thu </t>
  </si>
  <si>
    <t xml:space="preserve">Trịnh Quang </t>
  </si>
  <si>
    <t xml:space="preserve">Đào Lê Thuỷ </t>
  </si>
  <si>
    <t xml:space="preserve">Nguyễn Thùy </t>
  </si>
  <si>
    <t xml:space="preserve">Nguyễn Thị Thùy </t>
  </si>
  <si>
    <t xml:space="preserve">Nguyễn Thị Bích </t>
  </si>
  <si>
    <t xml:space="preserve">Vương Thảo </t>
  </si>
  <si>
    <t xml:space="preserve">Phạm Thị Thu </t>
  </si>
  <si>
    <t xml:space="preserve">Chu Thị Quỳnh </t>
  </si>
  <si>
    <t xml:space="preserve">Nguyễn Vũ Hương </t>
  </si>
  <si>
    <t xml:space="preserve">Đặng Thị Thùy </t>
  </si>
  <si>
    <t xml:space="preserve">Dương Thị Thương </t>
  </si>
  <si>
    <t xml:space="preserve">Nguyền Huyền </t>
  </si>
  <si>
    <t xml:space="preserve">Nguyễn Tiến </t>
  </si>
  <si>
    <t xml:space="preserve">Vũ Thúy </t>
  </si>
  <si>
    <t xml:space="preserve">Nguyễn Thị Ngọc </t>
  </si>
  <si>
    <t xml:space="preserve">Đỗ Đức </t>
  </si>
  <si>
    <t xml:space="preserve">Đỗ Thùy </t>
  </si>
  <si>
    <t xml:space="preserve">Lê Thị Hải </t>
  </si>
  <si>
    <t xml:space="preserve">Bùi Thị Khánh </t>
  </si>
  <si>
    <t xml:space="preserve">Lê Hoàng Minh </t>
  </si>
  <si>
    <t xml:space="preserve">Đinh Phương </t>
  </si>
  <si>
    <t xml:space="preserve">Dương Hà </t>
  </si>
  <si>
    <t xml:space="preserve">Nguyễn Hà </t>
  </si>
  <si>
    <t xml:space="preserve">Lê Thu </t>
  </si>
  <si>
    <t xml:space="preserve">Ngô Mai </t>
  </si>
  <si>
    <t xml:space="preserve">Phạm Phương </t>
  </si>
  <si>
    <t xml:space="preserve">Đào Thị Minh </t>
  </si>
  <si>
    <t xml:space="preserve">Đỗ Thế </t>
  </si>
  <si>
    <t xml:space="preserve">Hồ Trần Minh </t>
  </si>
  <si>
    <t xml:space="preserve">Nguyễn Chí </t>
  </si>
  <si>
    <t xml:space="preserve">Nguyễn Thị Khánh </t>
  </si>
  <si>
    <t xml:space="preserve">Tạ Văn </t>
  </si>
  <si>
    <t xml:space="preserve">Vũ Lê </t>
  </si>
  <si>
    <t xml:space="preserve">Nguyễn Thị Quỳnh </t>
  </si>
  <si>
    <t xml:space="preserve">Hà Đoàn </t>
  </si>
  <si>
    <t xml:space="preserve">Đỗ Minh </t>
  </si>
  <si>
    <t xml:space="preserve">Đỗ Mạnh </t>
  </si>
  <si>
    <t xml:space="preserve">Nguyễn Việt </t>
  </si>
  <si>
    <t xml:space="preserve">Đỗ Thị Hương </t>
  </si>
  <si>
    <t xml:space="preserve">Phạm Tùng </t>
  </si>
  <si>
    <t xml:space="preserve">Nguyễn Phương Khánh </t>
  </si>
  <si>
    <t xml:space="preserve">Vũ Hồng </t>
  </si>
  <si>
    <t xml:space="preserve">Chu Thủy </t>
  </si>
  <si>
    <t xml:space="preserve">Nguyễn Quốc </t>
  </si>
  <si>
    <t xml:space="preserve">Phạm Đăng </t>
  </si>
  <si>
    <t xml:space="preserve">Hoàng Duy </t>
  </si>
  <si>
    <t xml:space="preserve">Hoàng Thị Ngọc </t>
  </si>
  <si>
    <t xml:space="preserve">Đỗ Thúy </t>
  </si>
  <si>
    <t xml:space="preserve">Trần Thị Minh </t>
  </si>
  <si>
    <t xml:space="preserve">Lê Hà </t>
  </si>
  <si>
    <t xml:space="preserve">Nguyễn Bích </t>
  </si>
  <si>
    <t xml:space="preserve">Đoàn Thị Phương </t>
  </si>
  <si>
    <t xml:space="preserve">Phan Nguyễn Thục </t>
  </si>
  <si>
    <t xml:space="preserve">Hoàng Thu </t>
  </si>
  <si>
    <t xml:space="preserve">Ngô Thùy </t>
  </si>
  <si>
    <t xml:space="preserve">Hoàng Khánh </t>
  </si>
  <si>
    <t xml:space="preserve">Nghiêm Thị Kiều </t>
  </si>
  <si>
    <t xml:space="preserve">Nguyễn Hương </t>
  </si>
  <si>
    <t xml:space="preserve">Bùi Minh </t>
  </si>
  <si>
    <t xml:space="preserve">Võ Thị Mỹ </t>
  </si>
  <si>
    <t xml:space="preserve">Vũ Tô </t>
  </si>
  <si>
    <t xml:space="preserve">Phạm Thị Quế </t>
  </si>
  <si>
    <t xml:space="preserve">Ngô Thị Thu </t>
  </si>
  <si>
    <t xml:space="preserve">Quàng Thị </t>
  </si>
  <si>
    <t xml:space="preserve">Phạm Kỳ </t>
  </si>
  <si>
    <t xml:space="preserve">Nguyễn Quang </t>
  </si>
  <si>
    <t xml:space="preserve">Hà Thị Thảo </t>
  </si>
  <si>
    <t xml:space="preserve">Đỗ Phương </t>
  </si>
  <si>
    <t xml:space="preserve">Hoàng Thị Anh </t>
  </si>
  <si>
    <t xml:space="preserve">Lê Thị Kim </t>
  </si>
  <si>
    <t xml:space="preserve">Trần Thị Ngọc </t>
  </si>
  <si>
    <t xml:space="preserve">Hà Huyền </t>
  </si>
  <si>
    <t xml:space="preserve">Trần Bảo </t>
  </si>
  <si>
    <t xml:space="preserve">Vũ Quốc </t>
  </si>
  <si>
    <t xml:space="preserve">Đỗ Khánh </t>
  </si>
  <si>
    <t xml:space="preserve">Kiều Quốc </t>
  </si>
  <si>
    <t xml:space="preserve">Nguyễn Thị Thanh </t>
  </si>
  <si>
    <t xml:space="preserve">Nguyễn Ngọc Thanh </t>
  </si>
  <si>
    <t xml:space="preserve">Tạ Quỳnh </t>
  </si>
  <si>
    <t xml:space="preserve">Vũ Thị Thùy </t>
  </si>
  <si>
    <t xml:space="preserve">Vũ Diễm </t>
  </si>
  <si>
    <t xml:space="preserve">Trần Thảo </t>
  </si>
  <si>
    <t xml:space="preserve">Đặng Thảo </t>
  </si>
  <si>
    <t xml:space="preserve">Vũ Phương </t>
  </si>
  <si>
    <t xml:space="preserve">Phạm Việt </t>
  </si>
  <si>
    <t xml:space="preserve">Nguyễn Thị Dinh </t>
  </si>
  <si>
    <t xml:space="preserve">Nghiêm Quang </t>
  </si>
  <si>
    <t xml:space="preserve">Lê Ngọc Anh </t>
  </si>
  <si>
    <t xml:space="preserve">Đỗ Thị </t>
  </si>
  <si>
    <t xml:space="preserve">Ngô Loan </t>
  </si>
  <si>
    <t xml:space="preserve">Tạ Thị </t>
  </si>
  <si>
    <t xml:space="preserve">Vương Thị Thu </t>
  </si>
  <si>
    <t>Olimpic KTL&amp;UD 6/22  5tg Giải nhất</t>
  </si>
  <si>
    <t>BCKH 5/22, BCKH 5/22 4tg</t>
  </si>
  <si>
    <t>Ngô Ngọc</t>
  </si>
  <si>
    <t>Khoa Thuế và Hải Quan 12/21, 
Khoa Thuế và Hải Quan 12/21 (4tg)</t>
  </si>
  <si>
    <t>Khoa Thuế và 
Hải Quan 12/21 (4tg), BCKH 5/22 3tg</t>
  </si>
  <si>
    <t>ĐT TS. Lan Hương 
+ Minh Hòa 12/21 4sv, Khoa TCQT 22 3tg</t>
  </si>
  <si>
    <t>Khoa Thuế và 
BCKH 5/22 3tg, Hải Quan 12/21 (4tg), BCKH 5/22 3tg</t>
  </si>
  <si>
    <t>Khoa Thuế 
và Hải Quan 12/21 (5tg)</t>
  </si>
  <si>
    <t>Khoa Thuế 
và Hải Quan 12/21 (3tg)</t>
  </si>
  <si>
    <t>BCKH 5/22,
Khoa Thuế và Hải Quan 12/21 (4tg)</t>
  </si>
  <si>
    <t>BCKH 5/22 5tg,
HT khoa Thuế và Hải Quan 12/21 (4tg)</t>
  </si>
  <si>
    <t>HT Khoa Thuế 
và Hải Quan 12/21 (4tg), HT 12/21 6tg</t>
  </si>
  <si>
    <t>BCKH 5/22, 
Khoa Thuế và Hải Quan 12/21 (3tg)</t>
  </si>
  <si>
    <t>BCKH 5/22 3tg,
Khoa Thuế và Hải Quan 12/21 (5tg)</t>
  </si>
  <si>
    <t>BCKH 5/22, 
Khoa Thuế và Hải Quan 12/21 (5tg)</t>
  </si>
  <si>
    <t xml:space="preserve">Khoa Thuế và
 Hải Quan 12/21 (5tg), Khoa Thuế và Hải Quan 12/21 (4tg) </t>
  </si>
  <si>
    <t>BCKH 5/22 5tg, 
Khoa Thuế và Hải Quan 12/21 (2tg)</t>
  </si>
  <si>
    <t xml:space="preserve">BCKH 5/22 5tg,
Khoa Thuế và Hải Quan 12/21 (4tg) </t>
  </si>
  <si>
    <t>BCKH 5/22 3tg,
Khoa Thuế và Hải Quan 12/21 (4tg)</t>
  </si>
  <si>
    <t>BCKH 5/22 3tg
Khoa Thuế và Hải Quan 12/21 (5tg)</t>
  </si>
  <si>
    <t>BCKH 5/22 3tg, 
Khoa Thuế và Hải Quan 12/21 (5tg)</t>
  </si>
  <si>
    <t xml:space="preserve">Khoa Thuế và
 Hải Quan 12/21 (4tg) 2b </t>
  </si>
  <si>
    <t>HV BĐHCLC 22 4tg,
Khoa BĐHCLC 22 3tg</t>
  </si>
  <si>
    <t>tính 1 lần cao nhất</t>
  </si>
  <si>
    <t xml:space="preserve">Khoa Thuế và 
Hải Quan 12/21 (5tg), Khoa Thuế và Hải Quan 12/21 (2tg) </t>
  </si>
  <si>
    <t>Bùi Vy</t>
  </si>
  <si>
    <t>Chúc</t>
  </si>
  <si>
    <t>Lý</t>
  </si>
  <si>
    <t>Tâm</t>
  </si>
  <si>
    <t>Trâm</t>
  </si>
  <si>
    <t>Hà</t>
  </si>
  <si>
    <t>Hương</t>
  </si>
  <si>
    <t xml:space="preserve">Phan Tường </t>
  </si>
  <si>
    <t xml:space="preserve">Trần Việt </t>
  </si>
  <si>
    <t xml:space="preserve">Nguyễn Thị Tố </t>
  </si>
  <si>
    <t xml:space="preserve">Khổng T.Linh </t>
  </si>
  <si>
    <t xml:space="preserve">Bùi Mạnh </t>
  </si>
  <si>
    <t xml:space="preserve">Đoàn Thị </t>
  </si>
  <si>
    <t xml:space="preserve">Đỗ Hà </t>
  </si>
  <si>
    <t xml:space="preserve">Đào Phương </t>
  </si>
  <si>
    <t xml:space="preserve">Hoàng T.Phương </t>
  </si>
  <si>
    <t xml:space="preserve">Ngô Thị Xuân </t>
  </si>
  <si>
    <t xml:space="preserve">Trần Vân </t>
  </si>
  <si>
    <t xml:space="preserve">Nguyễn Quỳnh </t>
  </si>
  <si>
    <t xml:space="preserve">Cao Thị Ánh </t>
  </si>
  <si>
    <t xml:space="preserve">Lê Minh </t>
  </si>
  <si>
    <t xml:space="preserve">Nguyễn Thị Mỹ </t>
  </si>
  <si>
    <t xml:space="preserve">Nguyễn Tiến Việt </t>
  </si>
  <si>
    <t xml:space="preserve">Nguyễn T.Ngọc </t>
  </si>
  <si>
    <t xml:space="preserve">Nguyễn Ngọc </t>
  </si>
  <si>
    <t xml:space="preserve">Mai Thu </t>
  </si>
  <si>
    <t xml:space="preserve">Nguyễn Thị Thu </t>
  </si>
  <si>
    <t xml:space="preserve">Đỗ Thị Phương </t>
  </si>
  <si>
    <t xml:space="preserve">Hoàng Bảo </t>
  </si>
  <si>
    <t xml:space="preserve">Tạ Thị Lan </t>
  </si>
  <si>
    <t xml:space="preserve">Hồ Chí </t>
  </si>
  <si>
    <t xml:space="preserve">Nguyễn T.Sông </t>
  </si>
  <si>
    <t>Hoà ?</t>
  </si>
  <si>
    <t>Hoàng ?</t>
  </si>
  <si>
    <t>Hạ</t>
  </si>
  <si>
    <t>Mây</t>
  </si>
  <si>
    <t>Nhài</t>
  </si>
  <si>
    <t>Nhàn</t>
  </si>
  <si>
    <t>Ninh</t>
  </si>
  <si>
    <t>Phan</t>
  </si>
  <si>
    <t>Quỳnh</t>
  </si>
  <si>
    <t>Sen</t>
  </si>
  <si>
    <t>Thuận</t>
  </si>
  <si>
    <t>Thùy</t>
  </si>
  <si>
    <t>Tri</t>
  </si>
  <si>
    <t>Xuyên</t>
  </si>
  <si>
    <t>ngọc</t>
  </si>
  <si>
    <t>Tân</t>
  </si>
  <si>
    <t>Huong</t>
  </si>
  <si>
    <t>Khiêm</t>
  </si>
  <si>
    <t xml:space="preserve">Trịnh Thị Hải </t>
  </si>
  <si>
    <t xml:space="preserve">Phạm Thuý </t>
  </si>
  <si>
    <t xml:space="preserve">Nguyễn Hồng </t>
  </si>
  <si>
    <t xml:space="preserve">Trương Thị Ngọc </t>
  </si>
  <si>
    <t xml:space="preserve">Đoàn Thị Minh </t>
  </si>
  <si>
    <t xml:space="preserve">Phạm Nguyễn Việt </t>
  </si>
  <si>
    <t xml:space="preserve">Đặng Thị Phương </t>
  </si>
  <si>
    <t xml:space="preserve">Lê Thị Ngọc </t>
  </si>
  <si>
    <t xml:space="preserve">Hà Kiều </t>
  </si>
  <si>
    <t xml:space="preserve">Phạm Thị Xuân </t>
  </si>
  <si>
    <t xml:space="preserve">Nghiêm Thị Mai </t>
  </si>
  <si>
    <t xml:space="preserve">Vũ Vân </t>
  </si>
  <si>
    <t xml:space="preserve">Đỗ Thị Vân </t>
  </si>
  <si>
    <t xml:space="preserve">Đinh Hải </t>
  </si>
  <si>
    <t xml:space="preserve">Nguyễn Trần Vân </t>
  </si>
  <si>
    <t xml:space="preserve">Nguyễn Đình Lan </t>
  </si>
  <si>
    <t xml:space="preserve"> Đỗ Xuân </t>
  </si>
  <si>
    <t xml:space="preserve">Nguyễn Khắc </t>
  </si>
  <si>
    <t xml:space="preserve">Nguyễn Đan </t>
  </si>
  <si>
    <t xml:space="preserve">Hồ Trần Cẩm </t>
  </si>
  <si>
    <t xml:space="preserve">Tạ Linh </t>
  </si>
  <si>
    <t xml:space="preserve">Đặng Xuân </t>
  </si>
  <si>
    <t xml:space="preserve">Vũ Thị Thanh </t>
  </si>
  <si>
    <t xml:space="preserve">Lưu Tiến </t>
  </si>
  <si>
    <t xml:space="preserve">Vũ Thị Ngọc </t>
  </si>
  <si>
    <t xml:space="preserve">Nguyễn Cao </t>
  </si>
  <si>
    <t xml:space="preserve">Trần Hoài </t>
  </si>
  <si>
    <t xml:space="preserve">Phan Thu </t>
  </si>
  <si>
    <t xml:space="preserve">Phạm Thanh </t>
  </si>
  <si>
    <t xml:space="preserve">Hoàng Thị Thanh </t>
  </si>
  <si>
    <t xml:space="preserve">Đậu Thị Việt </t>
  </si>
  <si>
    <t xml:space="preserve">Phạm Khánh </t>
  </si>
  <si>
    <t xml:space="preserve">Đỗ Ngân </t>
  </si>
  <si>
    <t xml:space="preserve">Đỗ Nhật </t>
  </si>
  <si>
    <t xml:space="preserve">Đào Thị </t>
  </si>
  <si>
    <t xml:space="preserve">Lê Thị Phương </t>
  </si>
  <si>
    <t xml:space="preserve">Trần Thanh </t>
  </si>
  <si>
    <t xml:space="preserve">Trần Giáng </t>
  </si>
  <si>
    <t xml:space="preserve">Nguyễn Đăng </t>
  </si>
  <si>
    <t xml:space="preserve">Lê Thị Khánh </t>
  </si>
  <si>
    <t xml:space="preserve">Phùng Thị Thanh </t>
  </si>
  <si>
    <t xml:space="preserve">Nguyễn Dương Ngọc </t>
  </si>
  <si>
    <t xml:space="preserve">Lê Trịnh Tường </t>
  </si>
  <si>
    <t xml:space="preserve"> Bùi Thế </t>
  </si>
  <si>
    <t xml:space="preserve">Bùi Hương </t>
  </si>
  <si>
    <t xml:space="preserve">Hoàng Kim </t>
  </si>
  <si>
    <t xml:space="preserve">Vũ Quỳnh </t>
  </si>
  <si>
    <t xml:space="preserve">Vũ Thị Diệu </t>
  </si>
  <si>
    <t xml:space="preserve">Trịnh Thùy </t>
  </si>
  <si>
    <t xml:space="preserve">Phạm Diệu </t>
  </si>
  <si>
    <t xml:space="preserve">Lê Thị Cẩm </t>
  </si>
  <si>
    <t xml:space="preserve">Trần Thị Khánh </t>
  </si>
  <si>
    <t xml:space="preserve">Lê Công Phương </t>
  </si>
  <si>
    <t xml:space="preserve">Phạm Thị Diệu </t>
  </si>
  <si>
    <t xml:space="preserve">Trần Thị Thùy </t>
  </si>
  <si>
    <t xml:space="preserve">Cao Phương </t>
  </si>
  <si>
    <t xml:space="preserve">Nguyễn Thảo </t>
  </si>
  <si>
    <t xml:space="preserve">Trần Tuấn </t>
  </si>
  <si>
    <t xml:space="preserve">Ngô Hoàng </t>
  </si>
  <si>
    <t xml:space="preserve">Ngô Thị Nhật </t>
  </si>
  <si>
    <t xml:space="preserve">Nguyễn Hùng </t>
  </si>
  <si>
    <t xml:space="preserve">Lê Bình </t>
  </si>
  <si>
    <t xml:space="preserve">Lưu Danh </t>
  </si>
  <si>
    <t xml:space="preserve">Lê Mỹ </t>
  </si>
  <si>
    <t xml:space="preserve">Lê Thuý </t>
  </si>
  <si>
    <t xml:space="preserve">Cấn Thị Mỹ </t>
  </si>
  <si>
    <t xml:space="preserve">Hoàng Thị Kim </t>
  </si>
  <si>
    <t xml:space="preserve">Vũ Thị Hồng </t>
  </si>
  <si>
    <t xml:space="preserve">Trương Thị Hồng </t>
  </si>
  <si>
    <t xml:space="preserve">Lê Thảo </t>
  </si>
  <si>
    <t xml:space="preserve">Đặng Hoàng </t>
  </si>
  <si>
    <t xml:space="preserve">Nguyễn Kiều Yến </t>
  </si>
  <si>
    <t xml:space="preserve">Ngô Thị Cẩm </t>
  </si>
  <si>
    <t xml:space="preserve">Đinh Thị Hồng </t>
  </si>
  <si>
    <t xml:space="preserve">Lưu Thị Hồng </t>
  </si>
  <si>
    <t xml:space="preserve">Phạm Mạnh </t>
  </si>
  <si>
    <t xml:space="preserve">Đặng Thị Kim </t>
  </si>
  <si>
    <t xml:space="preserve">Vũ Tuấn </t>
  </si>
  <si>
    <t xml:space="preserve">Hà Vi </t>
  </si>
  <si>
    <t xml:space="preserve">Tô Minh </t>
  </si>
  <si>
    <t xml:space="preserve">Bùi Bích </t>
  </si>
  <si>
    <t xml:space="preserve">Phạm Kiều Hà </t>
  </si>
  <si>
    <t xml:space="preserve">Phạm Thị Mai </t>
  </si>
  <si>
    <t xml:space="preserve">Nguyễn Chi </t>
  </si>
  <si>
    <t xml:space="preserve">Ngô Thị Minh </t>
  </si>
  <si>
    <t xml:space="preserve">Đoàn Thị Mai </t>
  </si>
  <si>
    <t xml:space="preserve">Lê Việt </t>
  </si>
  <si>
    <t xml:space="preserve">Nguyễn Phùng </t>
  </si>
  <si>
    <t xml:space="preserve">Lê Hữu </t>
  </si>
  <si>
    <t xml:space="preserve">Nguyễn Nhật </t>
  </si>
  <si>
    <t xml:space="preserve">Bùi Ngọc </t>
  </si>
  <si>
    <t xml:space="preserve">Trần Thị Diễm </t>
  </si>
  <si>
    <t xml:space="preserve">Nguyễn Tùng </t>
  </si>
  <si>
    <t xml:space="preserve">Lê Thị Thanh </t>
  </si>
  <si>
    <t xml:space="preserve">Vũ Mạnh </t>
  </si>
  <si>
    <t xml:space="preserve">Bùi Phương </t>
  </si>
  <si>
    <t xml:space="preserve">Lê Tấn </t>
  </si>
  <si>
    <t xml:space="preserve">Hà Thị Phương </t>
  </si>
  <si>
    <t xml:space="preserve">Phan Thị </t>
  </si>
  <si>
    <t xml:space="preserve">Võ Thị </t>
  </si>
  <si>
    <t xml:space="preserve">Từ Đức </t>
  </si>
  <si>
    <t xml:space="preserve">Nguyễn Mạnh </t>
  </si>
  <si>
    <t xml:space="preserve">Nguyễn Thị Huyền </t>
  </si>
  <si>
    <t xml:space="preserve">Dương Thu </t>
  </si>
  <si>
    <t xml:space="preserve">Đào Thị Hà </t>
  </si>
  <si>
    <t xml:space="preserve">Đinh Thị Kiều </t>
  </si>
  <si>
    <t xml:space="preserve">Lâm Thành </t>
  </si>
  <si>
    <t xml:space="preserve">Phạm Huy </t>
  </si>
  <si>
    <t xml:space="preserve">Nguyễn Thị Cẩm </t>
  </si>
  <si>
    <t xml:space="preserve">Nguyễn Đỗ Khánh </t>
  </si>
  <si>
    <t xml:space="preserve">Trịnh Đăng </t>
  </si>
  <si>
    <t xml:space="preserve">Hoàng Thế </t>
  </si>
  <si>
    <t xml:space="preserve"> Lục Thị </t>
  </si>
  <si>
    <t xml:space="preserve">Lê Thị Hoàng </t>
  </si>
  <si>
    <t xml:space="preserve">Võ Thị Trà </t>
  </si>
  <si>
    <t xml:space="preserve">Trần Nguyễn Linh </t>
  </si>
  <si>
    <t xml:space="preserve">Vũ Trần Minh </t>
  </si>
  <si>
    <t xml:space="preserve">Lại Thái </t>
  </si>
  <si>
    <t xml:space="preserve">Đỗ Nguyễn Lan </t>
  </si>
  <si>
    <t xml:space="preserve">Trần Hà Khánh </t>
  </si>
  <si>
    <t xml:space="preserve">Phạm THị Kiều </t>
  </si>
  <si>
    <t xml:space="preserve">Vương Minh </t>
  </si>
  <si>
    <t xml:space="preserve">Nguyễn Diệu </t>
  </si>
  <si>
    <t xml:space="preserve">Nguyễn Đình </t>
  </si>
  <si>
    <t xml:space="preserve">Đặng Thị Ngọc </t>
  </si>
  <si>
    <t xml:space="preserve">Pham Lan </t>
  </si>
  <si>
    <t xml:space="preserve">Hoàng Hà </t>
  </si>
  <si>
    <t xml:space="preserve">Ân Thị </t>
  </si>
  <si>
    <t xml:space="preserve">Ma Đức </t>
  </si>
  <si>
    <t xml:space="preserve">Đỗ Thảo </t>
  </si>
  <si>
    <t xml:space="preserve">Phan Thùy </t>
  </si>
  <si>
    <t xml:space="preserve">Đỗ Thị Diễm </t>
  </si>
  <si>
    <t xml:space="preserve">Phạm Hương </t>
  </si>
  <si>
    <t xml:space="preserve">Bùi Trần Việt </t>
  </si>
  <si>
    <t xml:space="preserve">Nguyễn Vũ Diễm </t>
  </si>
  <si>
    <t xml:space="preserve">Nguyễn Lê </t>
  </si>
  <si>
    <t xml:space="preserve">Phạm </t>
  </si>
  <si>
    <t xml:space="preserve">Đinh Thái </t>
  </si>
  <si>
    <t xml:space="preserve">Nhữ Thị </t>
  </si>
  <si>
    <t xml:space="preserve">Vũ Thu </t>
  </si>
  <si>
    <t xml:space="preserve">Phạm Hà </t>
  </si>
  <si>
    <t xml:space="preserve">An Thị </t>
  </si>
  <si>
    <t xml:space="preserve">Trịnh Thị </t>
  </si>
  <si>
    <t xml:space="preserve">Lê Thị Quỳnh </t>
  </si>
  <si>
    <t xml:space="preserve">Đào Văn </t>
  </si>
  <si>
    <t xml:space="preserve">Vũ Lê Minh </t>
  </si>
  <si>
    <t xml:space="preserve">Thái Thị Huyền </t>
  </si>
  <si>
    <t xml:space="preserve">Lê Thị Hồng </t>
  </si>
  <si>
    <t xml:space="preserve">Phạm Nguyễn Thùy </t>
  </si>
  <si>
    <t xml:space="preserve">Nguyễn Hoàng Tường </t>
  </si>
  <si>
    <t xml:space="preserve">Trần Anh </t>
  </si>
  <si>
    <t xml:space="preserve">Nguyễn Tự </t>
  </si>
  <si>
    <t>HT KT 2022 3 tác giả 2b</t>
  </si>
  <si>
    <t>1+5/22 2tg</t>
  </si>
  <si>
    <t>3/22, 12/21. 2tg</t>
  </si>
  <si>
    <t>HV 22 3tg,
Khoa BĐHCLC 22 5tg</t>
  </si>
  <si>
    <t>chỉ đc tính 1 lần cao nhất</t>
  </si>
  <si>
    <t>HT KT 2022 1 tác giả 2b</t>
  </si>
  <si>
    <t>Khoa 22 2 tg
Khoa BĐHCLC 22 2tg</t>
  </si>
  <si>
    <t>chỉ tính 1 lần cao nhất</t>
  </si>
  <si>
    <t>Khoa 22 3tg
Khoa BĐHCLC 22 5tg</t>
  </si>
  <si>
    <t>Khoa 22 4tg
Olimpic KTL&amp;UD
 6/22 4sv giải kk</t>
  </si>
  <si>
    <t>BCKH 5/22 2tg
BCKH 5/22 3tg</t>
  </si>
  <si>
    <t>BCKH 5/22 5tg 2b</t>
  </si>
  <si>
    <t>HT KT 2022 2 tác giả
HT KT 2022 1 tác giả
HT KT 2022 3 tác giả</t>
  </si>
  <si>
    <t>Khoa 22 4tg,
 Khoa 22 2tg
Olimpic KTL&amp;UD
 6/22 4sv giải kk</t>
  </si>
  <si>
    <t>Olimpic KTL&amp;UD 
 6/22 4sv giải kk</t>
  </si>
  <si>
    <t>5+6/22</t>
  </si>
  <si>
    <t>HT KT 2022 3 tác giả
HT KT 2022 4 tác giả</t>
  </si>
  <si>
    <t>Khoa 22 5tg
Khoa 22 3tg
Khoa BĐHCLC 22 5tg</t>
  </si>
  <si>
    <t>BCKH 5/22 5tg
HT KT 2022 2 tác giả</t>
  </si>
  <si>
    <t>BCKH 5/22 5tg
HT KT 2022 1 tác giả</t>
  </si>
  <si>
    <t>BCKH 5/22 2tg 
BCKH 5/22 5tg</t>
  </si>
  <si>
    <t>BCKH 5/22 5tg
HT KT 2022 3 tác giả</t>
  </si>
  <si>
    <t>HV 22 3tg
Khoa BĐHCLC 22 5tg</t>
  </si>
  <si>
    <t>HT KT 2022 2 tác giả
HT KT 2022 3 tác giả</t>
  </si>
  <si>
    <t>BCKH 5/22
BCKH 5/22 5tg</t>
  </si>
  <si>
    <t>2/22 2tg, 6/22.</t>
  </si>
  <si>
    <t>Lụa</t>
  </si>
  <si>
    <t>Thơ</t>
  </si>
  <si>
    <t>Thơm</t>
  </si>
  <si>
    <t>Mơ</t>
  </si>
  <si>
    <t>Tình</t>
  </si>
  <si>
    <t>Châm</t>
  </si>
  <si>
    <t xml:space="preserve">Giang Thị </t>
  </si>
  <si>
    <t xml:space="preserve">Nguyễn Thành </t>
  </si>
  <si>
    <t xml:space="preserve">Trần Đỗ Xuân </t>
  </si>
  <si>
    <t xml:space="preserve">Ma Thị </t>
  </si>
  <si>
    <t xml:space="preserve">Ngô Nhật </t>
  </si>
  <si>
    <t xml:space="preserve">Ngô Minh Quỳnh </t>
  </si>
  <si>
    <t xml:space="preserve">Võ Minh </t>
  </si>
  <si>
    <t xml:space="preserve">Nguyễn Tín Quang </t>
  </si>
  <si>
    <t xml:space="preserve">Lê Thị Xuân </t>
  </si>
  <si>
    <t xml:space="preserve">Đinh Thị Ngọc </t>
  </si>
  <si>
    <t xml:space="preserve">Thái Thị Linh </t>
  </si>
  <si>
    <t xml:space="preserve">Bùi Thị Mỹ </t>
  </si>
  <si>
    <t xml:space="preserve">Toàn Thị Minh </t>
  </si>
  <si>
    <t xml:space="preserve">Trần Trung </t>
  </si>
  <si>
    <t xml:space="preserve">Lê Thị Minh </t>
  </si>
  <si>
    <t xml:space="preserve">Lò Thị </t>
  </si>
  <si>
    <t xml:space="preserve">Trịnh Thu </t>
  </si>
  <si>
    <t xml:space="preserve">Lê Đoàn Thùy </t>
  </si>
  <si>
    <t xml:space="preserve">Nguyễn Bá Quang </t>
  </si>
  <si>
    <t xml:space="preserve">Đỗ Thị Hồng </t>
  </si>
  <si>
    <t xml:space="preserve">Nguyễn Thị Thúy </t>
  </si>
  <si>
    <t xml:space="preserve">Phạm Thị Linh </t>
  </si>
  <si>
    <t xml:space="preserve">Phạm Thị Thùy </t>
  </si>
  <si>
    <t xml:space="preserve">Phạm Thế </t>
  </si>
  <si>
    <t xml:space="preserve">Vũ Mai </t>
  </si>
  <si>
    <t xml:space="preserve">Đào Công </t>
  </si>
  <si>
    <t xml:space="preserve">Trần Thị Thanh </t>
  </si>
  <si>
    <t xml:space="preserve">Vũ Như </t>
  </si>
  <si>
    <t xml:space="preserve">Lê Tùng </t>
  </si>
  <si>
    <t xml:space="preserve">Đỗ Viết Duy </t>
  </si>
  <si>
    <t xml:space="preserve">Vương Thị Mai </t>
  </si>
  <si>
    <t xml:space="preserve">Trần Diệu </t>
  </si>
  <si>
    <t xml:space="preserve">Đồng Thị Hoài </t>
  </si>
  <si>
    <t xml:space="preserve">Bùi Quang </t>
  </si>
  <si>
    <t xml:space="preserve">Trần Đức </t>
  </si>
  <si>
    <t xml:space="preserve">Phùng Ngọc </t>
  </si>
  <si>
    <t xml:space="preserve">Lê Ngọc </t>
  </si>
  <si>
    <t xml:space="preserve">Vi Ngọc Quỳnh </t>
  </si>
  <si>
    <t xml:space="preserve">Lê Thị Lan </t>
  </si>
  <si>
    <t xml:space="preserve">Phạm Thị Mỹ </t>
  </si>
  <si>
    <t xml:space="preserve">Đặng Ngọc Huyền </t>
  </si>
  <si>
    <t xml:space="preserve">Ngụy Thị </t>
  </si>
  <si>
    <t>HT QTKD 2022 4 tác giả
HT QTKD 2022 1 tác giả</t>
  </si>
  <si>
    <t xml:space="preserve">Giang
</t>
  </si>
  <si>
    <t>Chinh</t>
  </si>
  <si>
    <t>Nghiên</t>
  </si>
  <si>
    <t>Khoi</t>
  </si>
  <si>
    <t>Thang</t>
  </si>
  <si>
    <t xml:space="preserve">Tạ Duy </t>
  </si>
  <si>
    <t xml:space="preserve">Phạm Mai </t>
  </si>
  <si>
    <t xml:space="preserve">Nguyễn Diễm </t>
  </si>
  <si>
    <t xml:space="preserve">Cấn Đỗ Minh </t>
  </si>
  <si>
    <t xml:space="preserve">Lưu Ánh </t>
  </si>
  <si>
    <t xml:space="preserve">Đào Yến </t>
  </si>
  <si>
    <t xml:space="preserve">Đỗ Công Việt </t>
  </si>
  <si>
    <t xml:space="preserve">Hoàng Mai </t>
  </si>
  <si>
    <t xml:space="preserve">Lê Nguyễn Yến </t>
  </si>
  <si>
    <t xml:space="preserve">Đặng Phương </t>
  </si>
  <si>
    <t xml:space="preserve">Nguyễn Lâm </t>
  </si>
  <si>
    <t xml:space="preserve">Phạm Lê Minh </t>
  </si>
  <si>
    <t xml:space="preserve">Lê Thủy </t>
  </si>
  <si>
    <t xml:space="preserve">Trần Hoàng Xuân </t>
  </si>
  <si>
    <t xml:space="preserve">Đặng Ngọc </t>
  </si>
  <si>
    <t xml:space="preserve">Lê Yến </t>
  </si>
  <si>
    <t xml:space="preserve">Nguyễn Huyền </t>
  </si>
  <si>
    <t xml:space="preserve">Nguyễn Tuấn </t>
  </si>
  <si>
    <t xml:space="preserve">Lê Khánh </t>
  </si>
  <si>
    <t xml:space="preserve">Ngô Đức </t>
  </si>
  <si>
    <t xml:space="preserve">Võ Thị Hà </t>
  </si>
  <si>
    <t xml:space="preserve">Nguyễn Chung </t>
  </si>
  <si>
    <t xml:space="preserve">Phan Ngọc </t>
  </si>
  <si>
    <t xml:space="preserve">Mai Đức </t>
  </si>
  <si>
    <t xml:space="preserve">Phạm Nhật </t>
  </si>
  <si>
    <t xml:space="preserve">Ngô Trần Khương </t>
  </si>
  <si>
    <t xml:space="preserve">Hà Hồng </t>
  </si>
  <si>
    <t xml:space="preserve">Phùng Phương </t>
  </si>
  <si>
    <t xml:space="preserve">Nguyễn Hoàng Minh </t>
  </si>
  <si>
    <t xml:space="preserve">Vũ Thảo </t>
  </si>
  <si>
    <t xml:space="preserve">Trần Thị Anh </t>
  </si>
  <si>
    <t xml:space="preserve">Nguyễn Thị Tâm </t>
  </si>
  <si>
    <t xml:space="preserve">Đỗ Tuấn </t>
  </si>
  <si>
    <t xml:space="preserve">Vũ Hoàng </t>
  </si>
  <si>
    <t xml:space="preserve">Dương Gia </t>
  </si>
  <si>
    <t xml:space="preserve">Nguyễn Anh </t>
  </si>
  <si>
    <t xml:space="preserve">Trần Thị Hà </t>
  </si>
  <si>
    <t xml:space="preserve">Đào Thị Thu </t>
  </si>
  <si>
    <t xml:space="preserve">Nông Thị Bích </t>
  </si>
  <si>
    <t xml:space="preserve">Nguyễn Viết </t>
  </si>
  <si>
    <t xml:space="preserve">Hoàng Yến </t>
  </si>
  <si>
    <t xml:space="preserve">Đặng Thái </t>
  </si>
  <si>
    <t xml:space="preserve">Nguyễn Huy </t>
  </si>
  <si>
    <t xml:space="preserve">Đoàn Thị Thanh </t>
  </si>
  <si>
    <t xml:space="preserve">Cao Thị Diệu </t>
  </si>
  <si>
    <t xml:space="preserve">Lê Đăng </t>
  </si>
  <si>
    <t xml:space="preserve">Nguyễn Thị Việt </t>
  </si>
  <si>
    <t xml:space="preserve">Đỗ Kế </t>
  </si>
  <si>
    <t xml:space="preserve">Bế Thanh </t>
  </si>
  <si>
    <t xml:space="preserve">Hoàng Bích </t>
  </si>
  <si>
    <t xml:space="preserve">Vũ Cẩm </t>
  </si>
  <si>
    <t xml:space="preserve">Ngô Thị Hương </t>
  </si>
  <si>
    <t xml:space="preserve">Tô Thảo </t>
  </si>
  <si>
    <t xml:space="preserve">Nguyễn Dđoàn Việt </t>
  </si>
  <si>
    <t xml:space="preserve">Lê Minh </t>
  </si>
  <si>
    <t xml:space="preserve">Phan Bích </t>
  </si>
  <si>
    <t xml:space="preserve">Hà Mỹ </t>
  </si>
  <si>
    <t xml:space="preserve">Trần Tố </t>
  </si>
  <si>
    <t xml:space="preserve">Nguyễn Gia </t>
  </si>
  <si>
    <t xml:space="preserve">Quách Đình </t>
  </si>
  <si>
    <t xml:space="preserve">Trần Nguyên </t>
  </si>
  <si>
    <t xml:space="preserve">Hoàng </t>
  </si>
  <si>
    <t xml:space="preserve">Hoàng Ngọc Thảo </t>
  </si>
  <si>
    <t xml:space="preserve">Lê Diễm </t>
  </si>
  <si>
    <t xml:space="preserve">Phùng Thị </t>
  </si>
  <si>
    <t xml:space="preserve">Phạm Đức </t>
  </si>
  <si>
    <t xml:space="preserve">Bùi Thị Hải </t>
  </si>
  <si>
    <t xml:space="preserve">Đăng Khánh </t>
  </si>
  <si>
    <t xml:space="preserve">Nguyễn Hải </t>
  </si>
  <si>
    <t xml:space="preserve">Bùi Tiến </t>
  </si>
  <si>
    <t xml:space="preserve">Nguyễn Thái </t>
  </si>
  <si>
    <t xml:space="preserve">Phạm Công </t>
  </si>
  <si>
    <t xml:space="preserve">Lương Thị Thu </t>
  </si>
  <si>
    <t xml:space="preserve">Phạm Thu </t>
  </si>
  <si>
    <t xml:space="preserve">Ha Minh </t>
  </si>
  <si>
    <t xml:space="preserve">Bui Linh </t>
  </si>
  <si>
    <t xml:space="preserve">Pham Duc </t>
  </si>
  <si>
    <t xml:space="preserve">Phạm Lan </t>
  </si>
  <si>
    <t xml:space="preserve">Dương Diệu </t>
  </si>
  <si>
    <t xml:space="preserve">Hà Nguyễn Ngọc </t>
  </si>
  <si>
    <t>Lê Thị  Bạch</t>
  </si>
  <si>
    <t>BCKH 5/22 5tg
HT TCDN 5/2022 1 tác giả</t>
  </si>
  <si>
    <t>Khoa 22 5tg
Olimpic KTL&amp;UD 6/22
5tg Giải kk</t>
  </si>
  <si>
    <t>HT TCDN 5/2022 2 tác giả
BCKH 5/22</t>
  </si>
  <si>
    <t>2+3/22.</t>
  </si>
  <si>
    <t>2+6/22 2tg, 12/21 2tg</t>
  </si>
  <si>
    <t>BCKH 5/22 5tg
HT TCDN 5/2022 5 tác giả</t>
  </si>
  <si>
    <t xml:space="preserve">
HT TCDN 5/2022 3 tác giả
BCKH 5/22 5tg</t>
  </si>
  <si>
    <t>BCKH 5/22 5tg
HT TCDN 5/2022 2 tác giả</t>
  </si>
  <si>
    <t>Khoa BĐHCLC 22 5tg
Olimpic KTL&amp;UD 6/22
 5tg Giải nhất</t>
  </si>
  <si>
    <t>HV BĐHCLC 22 3tg
Khoa BĐHCLC 22 3tg</t>
  </si>
  <si>
    <t>Khoa 22 4tg
ĐT. Ths. Ngô Thị Thùy
 Quyên 12/21 3sv</t>
  </si>
  <si>
    <t>BCKH 5/22 5tg
HT TCDN 5/2022 3 tác giả 2b</t>
  </si>
  <si>
    <t>BCKH 5/22 3tg
BCKH 5/22</t>
  </si>
  <si>
    <t>BCKH 5/22 5tg
BCKH 5/22</t>
  </si>
  <si>
    <t>HV BĐHCLC 22 5tg
Khoa  TCC 22 4tg</t>
  </si>
  <si>
    <t>Khoa 22 5tg
ĐT TS. Hoàng Thị Giang 12/21 4sv</t>
  </si>
  <si>
    <t>Thi Thẩm định giá &amp; 
BĐS 5/22
HT TCDN 5/2022 2 tác giả 2b</t>
  </si>
  <si>
    <t>12/21, 1/22</t>
  </si>
  <si>
    <t>58/11.05CLC</t>
  </si>
  <si>
    <t>BCKH 5/22 5tg
HT TCDN 5/2022 3 tác giả</t>
  </si>
  <si>
    <t>Khoa kinh tế 22, 
ĐT PGS. Nguyễn Văn 
Dần 12/21 3sv</t>
  </si>
  <si>
    <t>BCKH 5/22 4tg
HT TCDN 5/2022 3 tác giả</t>
  </si>
  <si>
    <t>Khoa 22 2tg
Olimpic KTL&amp;UD 6/22
 5tg Giải nhất</t>
  </si>
  <si>
    <t>HT TCDN 5/2022 3 tác giả
BCKH 5/22 5tg</t>
  </si>
  <si>
    <t>BCKH 5/22 2tg
HT TCDN 5/2022 1 tác giả</t>
  </si>
  <si>
    <t>58/06.05CLC</t>
  </si>
  <si>
    <t>2/22 2tg, 6/22. 2tg</t>
  </si>
  <si>
    <t>Điền</t>
  </si>
  <si>
    <t>Thuỷ</t>
  </si>
  <si>
    <t>San</t>
  </si>
  <si>
    <t>Thông</t>
  </si>
  <si>
    <t>Ngoan</t>
  </si>
  <si>
    <t>Thoa</t>
  </si>
  <si>
    <t xml:space="preserve">Trần Văn </t>
  </si>
  <si>
    <t xml:space="preserve">Dương Hoài </t>
  </si>
  <si>
    <t xml:space="preserve">Hoàng Thị Hoài </t>
  </si>
  <si>
    <t xml:space="preserve">Hoàng Vân </t>
  </si>
  <si>
    <t xml:space="preserve">Đỗ Thị Kim </t>
  </si>
  <si>
    <t xml:space="preserve">Lê Nguyễn Ngọc </t>
  </si>
  <si>
    <t xml:space="preserve">Hà Thị Khánh </t>
  </si>
  <si>
    <t xml:space="preserve">Lê Thanh </t>
  </si>
  <si>
    <t xml:space="preserve">Phạm Thái </t>
  </si>
  <si>
    <t xml:space="preserve">Hà Đình </t>
  </si>
  <si>
    <t xml:space="preserve">Trần Thùy </t>
  </si>
  <si>
    <t xml:space="preserve">Đào Ngọc </t>
  </si>
  <si>
    <t xml:space="preserve">Lưu Thị </t>
  </si>
  <si>
    <t xml:space="preserve">Nguyễn Ngọc Quang </t>
  </si>
  <si>
    <t xml:space="preserve">Cù Hoàng Lâm </t>
  </si>
  <si>
    <t xml:space="preserve">Vũ Anh </t>
  </si>
  <si>
    <t xml:space="preserve">Lê Nguyễn Trung </t>
  </si>
  <si>
    <t xml:space="preserve">Vũ Thị Bích </t>
  </si>
  <si>
    <t xml:space="preserve">Đặng Thị Lan </t>
  </si>
  <si>
    <t xml:space="preserve">Dương Thị Hải </t>
  </si>
  <si>
    <t xml:space="preserve">Bùi Thu </t>
  </si>
  <si>
    <t xml:space="preserve">Đậu Thị Hoài </t>
  </si>
  <si>
    <t xml:space="preserve">Lê Lan </t>
  </si>
  <si>
    <t xml:space="preserve">Phạm Nguyễn Mai </t>
  </si>
  <si>
    <t xml:space="preserve">Đào Minh </t>
  </si>
  <si>
    <t xml:space="preserve">Lê Thị Huyền </t>
  </si>
  <si>
    <t xml:space="preserve">Đặng Việt </t>
  </si>
  <si>
    <t xml:space="preserve">Lương Tú </t>
  </si>
  <si>
    <t xml:space="preserve">Hoàng Trần Mai </t>
  </si>
  <si>
    <t xml:space="preserve">Lưu Gia </t>
  </si>
  <si>
    <t xml:space="preserve">Dương Thị Phương </t>
  </si>
  <si>
    <t xml:space="preserve">Phạm Tiến </t>
  </si>
  <si>
    <t xml:space="preserve">Vũ Thị Thúy </t>
  </si>
  <si>
    <t xml:space="preserve">Đào Hằng </t>
  </si>
  <si>
    <t xml:space="preserve">Trần Thúy </t>
  </si>
  <si>
    <t xml:space="preserve">Hoàng Thanh </t>
  </si>
  <si>
    <t xml:space="preserve">Đỗ Thị Ngọc </t>
  </si>
  <si>
    <t xml:space="preserve">Dương Thị Hồng </t>
  </si>
  <si>
    <t xml:space="preserve">Dương Thị Minh </t>
  </si>
  <si>
    <t xml:space="preserve">Trương Thị </t>
  </si>
  <si>
    <t xml:space="preserve">Đỗ Ngọc </t>
  </si>
  <si>
    <t xml:space="preserve">Lê Hoàng Ngọc </t>
  </si>
  <si>
    <t xml:space="preserve">Vũ Đồng Quỳnh </t>
  </si>
  <si>
    <t xml:space="preserve">Lê Đắc </t>
  </si>
  <si>
    <t xml:space="preserve">Hoàng Thị Phương </t>
  </si>
  <si>
    <t xml:space="preserve">Trần Mỹ </t>
  </si>
  <si>
    <t xml:space="preserve">Lê Thị Thúy </t>
  </si>
  <si>
    <t xml:space="preserve">Vũ Bùi Xuân </t>
  </si>
  <si>
    <t xml:space="preserve">Hoàng Thị Bảo </t>
  </si>
  <si>
    <t xml:space="preserve">Trịnh Thị Phương </t>
  </si>
  <si>
    <t xml:space="preserve">Phùng Thị Phương </t>
  </si>
  <si>
    <t xml:space="preserve">Hà Thị Kim </t>
  </si>
  <si>
    <t xml:space="preserve">Phạm Hoàng </t>
  </si>
  <si>
    <t xml:space="preserve">Bùi Bảo </t>
  </si>
  <si>
    <t xml:space="preserve">Đỗ Tất </t>
  </si>
  <si>
    <t xml:space="preserve">Lê Nguyễn Quỳnh </t>
  </si>
  <si>
    <t xml:space="preserve">Trần Quỳnh </t>
  </si>
  <si>
    <t xml:space="preserve">Phùng Nhật </t>
  </si>
  <si>
    <t xml:space="preserve">Đỗ Thị Minh </t>
  </si>
  <si>
    <t xml:space="preserve">Kiều Thị Hoài </t>
  </si>
  <si>
    <t xml:space="preserve">Lã Thị Hồng </t>
  </si>
  <si>
    <t xml:space="preserve">Hà Anh </t>
  </si>
  <si>
    <t xml:space="preserve">Lương Thị Khánh </t>
  </si>
  <si>
    <t xml:space="preserve">Nguyễn Thị Bảo </t>
  </si>
  <si>
    <t xml:space="preserve">Trần Thị Phương </t>
  </si>
  <si>
    <t xml:space="preserve">Nguyễn Châu </t>
  </si>
  <si>
    <t xml:space="preserve">Lê Huyền </t>
  </si>
  <si>
    <t xml:space="preserve">Nguyễn Thị Tú </t>
  </si>
  <si>
    <t xml:space="preserve">Vương Thị Ngọc </t>
  </si>
  <si>
    <t xml:space="preserve">Trịnh Thị Vân </t>
  </si>
  <si>
    <t xml:space="preserve">Cù Thị Hồng </t>
  </si>
  <si>
    <t xml:space="preserve">Đặng Thị Hải </t>
  </si>
  <si>
    <t xml:space="preserve">Đỗ </t>
  </si>
  <si>
    <t xml:space="preserve">Phạm Lệ </t>
  </si>
  <si>
    <t xml:space="preserve">Tăng Thị Tú </t>
  </si>
  <si>
    <t xml:space="preserve">Cao Thị </t>
  </si>
  <si>
    <t xml:space="preserve">Đỗ Yến </t>
  </si>
  <si>
    <t xml:space="preserve">Trần Bích </t>
  </si>
  <si>
    <t xml:space="preserve">Đỗ Lê Phương </t>
  </si>
  <si>
    <t xml:space="preserve">Nguyễn Kim </t>
  </si>
  <si>
    <t xml:space="preserve">Hoàng Nhật </t>
  </si>
  <si>
    <t xml:space="preserve">Phạm Mai Thùy </t>
  </si>
  <si>
    <t xml:space="preserve">Fes TCC 5/22
fes tcc 12/21 </t>
  </si>
  <si>
    <t xml:space="preserve">Fes TCC 5/22
fes tcc 12/21 
HT TCC 2022 1 tác giả </t>
  </si>
  <si>
    <t>Fes TCC 5/22
fes tcc 12/22</t>
  </si>
  <si>
    <t>fes tcc 12/21 
Fes TCC 5/22</t>
  </si>
  <si>
    <t xml:space="preserve">Fes TCC 5/22
fes tcc 12/21 
HT TCC 2022 5 tác giả </t>
  </si>
  <si>
    <t>Thạo</t>
  </si>
  <si>
    <t>Nương</t>
  </si>
  <si>
    <t>Huân</t>
  </si>
  <si>
    <t xml:space="preserve">Dương Thùy </t>
  </si>
  <si>
    <t xml:space="preserve">Bạch Thị Hồng </t>
  </si>
  <si>
    <t xml:space="preserve">Lương Tùng </t>
  </si>
  <si>
    <t xml:space="preserve">Phùng Thu </t>
  </si>
  <si>
    <t xml:space="preserve">Vung Thị Minh </t>
  </si>
  <si>
    <t xml:space="preserve">Trương Huyền </t>
  </si>
  <si>
    <t xml:space="preserve">Nguyễn Thị Thủy </t>
  </si>
  <si>
    <t xml:space="preserve">Ngô Thị Khánh </t>
  </si>
  <si>
    <t xml:space="preserve">Dương Thúy </t>
  </si>
  <si>
    <t xml:space="preserve">Lâm Thu </t>
  </si>
  <si>
    <t xml:space="preserve">Đoàn Thùy </t>
  </si>
  <si>
    <t xml:space="preserve">Hoàng Ngọc </t>
  </si>
  <si>
    <t xml:space="preserve">Đặng Phạm Ngọc </t>
  </si>
  <si>
    <t xml:space="preserve">Đào Hồng </t>
  </si>
  <si>
    <t xml:space="preserve">Trần Như </t>
  </si>
  <si>
    <t xml:space="preserve">Nguyễn Hoàng Phương </t>
  </si>
  <si>
    <t xml:space="preserve">Trần Vân </t>
  </si>
  <si>
    <t xml:space="preserve">Nguyễn Thị Hải </t>
  </si>
  <si>
    <t xml:space="preserve">Phan Thị Thùy </t>
  </si>
  <si>
    <t xml:space="preserve">Mai Thị Minh </t>
  </si>
  <si>
    <t xml:space="preserve">Đinh Thị Vân </t>
  </si>
  <si>
    <t xml:space="preserve">Nguyễn Thị Sao </t>
  </si>
  <si>
    <t xml:space="preserve">Trương Thị Thu </t>
  </si>
  <si>
    <t xml:space="preserve">Triệu Ngọc </t>
  </si>
  <si>
    <t xml:space="preserve">Lương Văn </t>
  </si>
  <si>
    <t xml:space="preserve">Nguyễn Trường </t>
  </si>
  <si>
    <t xml:space="preserve">Phạm Trần Ngọc </t>
  </si>
  <si>
    <t xml:space="preserve">Bùi Danh </t>
  </si>
  <si>
    <t xml:space="preserve">Vương Hà </t>
  </si>
  <si>
    <t xml:space="preserve">Hoàng Thị Thu </t>
  </si>
  <si>
    <t xml:space="preserve">Trần Thị Hoài </t>
  </si>
  <si>
    <t>Ngát</t>
  </si>
  <si>
    <t>Vấn</t>
  </si>
  <si>
    <t>Thúy</t>
  </si>
  <si>
    <t xml:space="preserve">Đoàn Thị Hồng </t>
  </si>
  <si>
    <t xml:space="preserve">Đào Ngọc Uyên </t>
  </si>
  <si>
    <t xml:space="preserve">Đoàn Khánh </t>
  </si>
  <si>
    <t xml:space="preserve">Trịnh Thị Thu </t>
  </si>
  <si>
    <t xml:space="preserve">Đào Thanh </t>
  </si>
  <si>
    <t xml:space="preserve">Trịnh Tư </t>
  </si>
  <si>
    <t xml:space="preserve">Trần Thị </t>
  </si>
  <si>
    <t xml:space="preserve">Nguyễn Thị </t>
  </si>
  <si>
    <t xml:space="preserve">Trần Quang </t>
  </si>
  <si>
    <t xml:space="preserve">Trần Nguyễn Khánh </t>
  </si>
  <si>
    <t xml:space="preserve">Nguyễn Thế </t>
  </si>
  <si>
    <t xml:space="preserve">Phùng Tuấn </t>
  </si>
  <si>
    <t xml:space="preserve">Phạm Bảo </t>
  </si>
  <si>
    <t xml:space="preserve">Hoàng Chí </t>
  </si>
  <si>
    <t xml:space="preserve">Phạm Như Thái </t>
  </si>
  <si>
    <t xml:space="preserve">Đỗ Lan </t>
  </si>
  <si>
    <t xml:space="preserve">Nguyễn Cẩm </t>
  </si>
  <si>
    <t xml:space="preserve">Lưu Khánh </t>
  </si>
  <si>
    <t xml:space="preserve">Vũ Hà </t>
  </si>
  <si>
    <t xml:space="preserve">Hoàng Thị Dạ </t>
  </si>
  <si>
    <t xml:space="preserve">Triệu Thị Thanh </t>
  </si>
  <si>
    <t xml:space="preserve">Lưu Thị Khánh </t>
  </si>
  <si>
    <t xml:space="preserve">Ngô Sơn </t>
  </si>
  <si>
    <t xml:space="preserve">Hà Quỳnh </t>
  </si>
  <si>
    <t xml:space="preserve">Lê Xuân </t>
  </si>
  <si>
    <t xml:space="preserve">Phương Ngọc </t>
  </si>
  <si>
    <t xml:space="preserve">Trần Lê </t>
  </si>
  <si>
    <t xml:space="preserve">Nguyễn Hữu </t>
  </si>
  <si>
    <t xml:space="preserve">Trần Tiến </t>
  </si>
  <si>
    <t xml:space="preserve">Phạm Hải </t>
  </si>
  <si>
    <t>ĐT TS. Phạm Hồng 
Nhung  12/21 2sv
ĐT Ths. Hoàng Hải Ninh 12/21 6 sv
Khoa 22 2 tg</t>
  </si>
  <si>
    <t>ĐT TS.Phạm Quỳnh 
Mai 12/21 3 sv
Olimpic KTL&amp;UD 6/22 2tg giải KK
HV 22 2tg</t>
  </si>
  <si>
    <t>58/05.01</t>
  </si>
  <si>
    <t>7/22.</t>
  </si>
  <si>
    <t>5/22. 2tg 2b
7/22</t>
  </si>
  <si>
    <t>7/22 3tg</t>
  </si>
  <si>
    <t xml:space="preserve">Lương Thanh </t>
  </si>
  <si>
    <t>7/22 2tg</t>
  </si>
  <si>
    <t>Đoỗ Thị Thùy</t>
  </si>
  <si>
    <t>7/21.</t>
  </si>
  <si>
    <t>HV 22 3 tg
Khoa BĐHCLC 22 5tg</t>
  </si>
  <si>
    <t>Tống Phương</t>
  </si>
  <si>
    <t>Đỗ thị Trà</t>
  </si>
  <si>
    <t>7/22 2 tg</t>
  </si>
  <si>
    <t>1/22, 7/22 3tg</t>
  </si>
  <si>
    <t>6/22. 2tg
7/22 2tg
7/22 3tg</t>
  </si>
  <si>
    <t>59/10.02</t>
  </si>
  <si>
    <t>11/21.</t>
  </si>
  <si>
    <t>1/22, 11/21</t>
  </si>
  <si>
    <t>11/21 2 tg</t>
  </si>
  <si>
    <t>11/21 2tg</t>
  </si>
  <si>
    <t xml:space="preserve">4/22. 2tg
11/21 </t>
  </si>
  <si>
    <t>11/21 3tg</t>
  </si>
  <si>
    <t>57/21.01 cLC</t>
  </si>
  <si>
    <t>Đinh Hữu</t>
  </si>
  <si>
    <t>Dương Nhật</t>
  </si>
  <si>
    <t>10/21, 11/12 2tg, 2+6/22 2tg, 4/22</t>
  </si>
  <si>
    <t>5/22. 2tg
10/21</t>
  </si>
  <si>
    <t>10/21.</t>
  </si>
  <si>
    <t>5/22., 10/21</t>
  </si>
  <si>
    <t>3/22, 10/21</t>
  </si>
  <si>
    <t>2/22 2tg
10/21 2tg</t>
  </si>
  <si>
    <t>10/21 2tg</t>
  </si>
  <si>
    <t>1+2+5+7/22 2tg
7/22 3tg
10+9/21 2tg</t>
  </si>
  <si>
    <t>1+7/22 2tg
9/21 2tg</t>
  </si>
  <si>
    <t>1/22, 3/22 2tg, 4+5/22 2tg
10+9/21</t>
  </si>
  <si>
    <t>9/21 2tg</t>
  </si>
  <si>
    <t xml:space="preserve">Nguyễn THị Quỳnh </t>
  </si>
  <si>
    <t>2+3/22
7/22 2tg
9/21</t>
  </si>
  <si>
    <t>10+9/21 2tg</t>
  </si>
  <si>
    <t>Cao Thị Ánh</t>
  </si>
  <si>
    <t>58/10.29</t>
  </si>
  <si>
    <t>9/21.</t>
  </si>
  <si>
    <t>Cao  Thị Ánh</t>
  </si>
  <si>
    <t>Thắm</t>
  </si>
  <si>
    <t>58/20.24</t>
  </si>
  <si>
    <t>4/22 2tg
9/21 2tg</t>
  </si>
  <si>
    <t>5/22. 2tg
9/21 2tg</t>
  </si>
  <si>
    <t>58/08.06</t>
  </si>
  <si>
    <t>8/21.</t>
  </si>
  <si>
    <t>7/22, 8/21</t>
  </si>
  <si>
    <t>12/21,
 9+8/21 2tg</t>
  </si>
  <si>
    <t>8/21 2tg</t>
  </si>
  <si>
    <t>8+12/21 2tg,
4/22. 2tg</t>
  </si>
  <si>
    <t>12+8/21 2tg, 
2+ 4+6/22. 2tg</t>
  </si>
  <si>
    <t>7/22, 11/21
8/21 2tg</t>
  </si>
  <si>
    <t>8+12/21.</t>
  </si>
  <si>
    <t>Đoàn Văn</t>
  </si>
  <si>
    <t>57/51.06</t>
  </si>
  <si>
    <t>58/51.03</t>
  </si>
  <si>
    <t>Hà Thị Thái</t>
  </si>
  <si>
    <t>58/51.05</t>
  </si>
  <si>
    <t>HT 5/22</t>
  </si>
  <si>
    <t xml:space="preserve">Đào Diễm </t>
  </si>
  <si>
    <t>58/51.02</t>
  </si>
  <si>
    <t>Đào THị</t>
  </si>
  <si>
    <t>HT 5/22 3tg</t>
  </si>
  <si>
    <t>HT 5/22 2tg</t>
  </si>
  <si>
    <t>Nguyễn Hồng Ngọc</t>
  </si>
  <si>
    <t>57/51.05</t>
  </si>
  <si>
    <t>Đoỗ Thị Diệu</t>
  </si>
  <si>
    <t>Nguyễn Lê Ngọc</t>
  </si>
  <si>
    <t xml:space="preserve">Chu Minh </t>
  </si>
  <si>
    <t>HT 5/22 4tg</t>
  </si>
  <si>
    <t>Lê Vũ Thùy</t>
  </si>
  <si>
    <t>59/51.06</t>
  </si>
  <si>
    <t>Thẳng</t>
  </si>
  <si>
    <t>59/51.02</t>
  </si>
  <si>
    <t>Phạm Thị Lê</t>
  </si>
  <si>
    <t>Tiêu Thị</t>
  </si>
  <si>
    <t>Triệu Ngọc</t>
  </si>
  <si>
    <t xml:space="preserve">HT 5/22 </t>
  </si>
  <si>
    <t>59/51.01</t>
  </si>
  <si>
    <t>Tạ Hoàng Hà</t>
  </si>
  <si>
    <t xml:space="preserve">Bùi Khánh </t>
  </si>
  <si>
    <t>Bùi Trang</t>
  </si>
  <si>
    <t>58/51.06</t>
  </si>
  <si>
    <t>Nguyễn Hoàng Hải</t>
  </si>
  <si>
    <t>Lưu Thị Hải</t>
  </si>
  <si>
    <t>59/51.03</t>
  </si>
  <si>
    <t>Trần Lê Yến</t>
  </si>
  <si>
    <t>Phạm Hương</t>
  </si>
  <si>
    <t>TRần Thị</t>
  </si>
  <si>
    <t>Vũ Văn</t>
  </si>
  <si>
    <t>Hà Thị Ngọc</t>
  </si>
  <si>
    <t>59/51.05</t>
  </si>
  <si>
    <t>Giang Thị Hương</t>
  </si>
  <si>
    <t>Mùi</t>
  </si>
  <si>
    <t>Nguyễn Thị Khanh</t>
  </si>
  <si>
    <t>HT 5/22 5tg</t>
  </si>
  <si>
    <t>Ngô Lan</t>
  </si>
  <si>
    <t>57/51.01</t>
  </si>
  <si>
    <t>Luyến</t>
  </si>
  <si>
    <t>57/51.03</t>
  </si>
  <si>
    <t>59/51.04</t>
  </si>
  <si>
    <t>Đỗ Thị Uyên</t>
  </si>
  <si>
    <t>Đỗ Thùy</t>
  </si>
  <si>
    <t>58/51.04</t>
  </si>
  <si>
    <t>Khoa Kinh Tế 12/21
HT ĐTN 6/22</t>
  </si>
  <si>
    <t>HT ĐTN 6/22</t>
  </si>
  <si>
    <t>Đoỗ</t>
  </si>
  <si>
    <t xml:space="preserve">Khoa Thuế và Hải Quan 12/21 (4tg)
HT ĐTN 6/22 </t>
  </si>
  <si>
    <t>Thân Yến</t>
  </si>
  <si>
    <t>Nguyễn Trần</t>
  </si>
  <si>
    <t>HT ĐTN 6/22 2tg</t>
  </si>
  <si>
    <t>Nguyễn Hạnh</t>
  </si>
  <si>
    <t>HT ĐTN 6/22`</t>
  </si>
  <si>
    <t>Phan Việt</t>
  </si>
  <si>
    <t>Chung</t>
  </si>
  <si>
    <t>59/06.07 CLC</t>
  </si>
  <si>
    <t>Khoa 22
ĐT Ths. Hoàng Hải
 Ninh 12/21 6sv</t>
  </si>
  <si>
    <t>59/10.07</t>
  </si>
  <si>
    <t>Nguyêễn Thị Kim</t>
  </si>
  <si>
    <t>HT KT 2022 2 tác giả
HT ĐTN 6/22 2tg</t>
  </si>
  <si>
    <t>BCKH 5/22 
HT ĐTN 6/22</t>
  </si>
  <si>
    <t>Fes TCC 5/22
fes tcc 12/21 
HT TCC 2022 1 tác giả 
Ht ĐTN 6/22</t>
  </si>
  <si>
    <t>Khoa Kinh Tế 12/21
HT ĐTN 6/22 2tg</t>
  </si>
  <si>
    <t>Khoa Kinh Tế 12/21 (2tg)
Ht ĐTN 6/22 2tg</t>
  </si>
  <si>
    <t>BCKH 5/22 5tg,
Khoa Thuế và Hải Quan 12/21 (4tg)
HT ĐTN 6/22 2tg</t>
  </si>
  <si>
    <t>BCKH 5/22 4tg
HT ĐTN 6/22 2tg</t>
  </si>
  <si>
    <t>HT KT 2022 1 tác giả 2b
Ht ĐTN 6/22</t>
  </si>
  <si>
    <t>BCKH 5/22 5tg
HT ĐTN 22 3tg</t>
  </si>
  <si>
    <t>BCKH 5/22 5tg, 
Khoa Thuế và Hải Quan 12/21 (5tg)
HT ĐTN 22 3tg</t>
  </si>
  <si>
    <t>Khoa Tài Chính Quốc Tế 11/21
HT ĐTN 6/22</t>
  </si>
  <si>
    <t>Khoa Thuế và Hải Quan 12/21
HT ĐTN 6/22</t>
  </si>
  <si>
    <t>Ht ĐTn 6/22 2tg</t>
  </si>
  <si>
    <t>BẢNG TỔNG HỢP KẾT QUẢ NCKH CỦA SINH VIÊN NĂM HỌC 2021 - 2022</t>
  </si>
  <si>
    <t xml:space="preserve">Fes TCC 5/22,
 fes tcc 12/21 
HT TCC 2022 1 tác giả </t>
  </si>
  <si>
    <t>Tạp chí 
NCTCKT 3/22</t>
  </si>
  <si>
    <t>HT TCDN 5/2022 1 tác giả
CFO 21</t>
  </si>
  <si>
    <t>HV BĐHCLC 22 3tg
ĐTGV TS Thu Hoài + Mai Bích Ngọc 12/21 2sv
ĐTGV TS. Nguyễn T Thùy Trang + Huế 12/21 1sv</t>
  </si>
  <si>
    <r>
      <rPr>
        <b/>
        <i/>
        <sz val="10"/>
        <color indexed="9"/>
        <rFont val="Times New Roman"/>
        <family val="1"/>
      </rPr>
      <t xml:space="preserve">Lưu ý: </t>
    </r>
    <r>
      <rPr>
        <i/>
        <sz val="10"/>
        <color indexed="9"/>
        <rFont val="Times New Roman"/>
        <family val="1"/>
      </rPr>
      <t xml:space="preserve">
- Ban Quản lý Khoa học gửi bảng tổng hợp kết quả NCKH tới sinh viên. Ban QLKH đề nghị Khoa cho sinh viên kiểm tra đối chiếu nếu có thay đổi, sinh viên gửi qua Email: nguyenthihonghanh@hvtc.edu.vn (theo mẫu) trước ngày </t>
    </r>
    <r>
      <rPr>
        <b/>
        <i/>
        <sz val="10"/>
        <color indexed="9"/>
        <rFont val="Times New Roman"/>
        <family val="1"/>
      </rPr>
      <t xml:space="preserve">19/08/2022 
</t>
    </r>
    <r>
      <rPr>
        <sz val="10"/>
        <color indexed="9"/>
        <rFont val="Times New Roman"/>
        <family val="1"/>
      </rPr>
      <t>-</t>
    </r>
    <r>
      <rPr>
        <b/>
        <i/>
        <sz val="10"/>
        <color indexed="9"/>
        <rFont val="Times New Roman"/>
        <family val="1"/>
      </rPr>
      <t xml:space="preserve"> </t>
    </r>
    <r>
      <rPr>
        <i/>
        <sz val="10"/>
        <color indexed="9"/>
        <rFont val="Times New Roman"/>
        <family val="1"/>
      </rPr>
      <t>Tổng điểm khen thưởng trong năm học là 4 điểm.</t>
    </r>
  </si>
  <si>
    <r>
      <rPr>
        <b/>
        <i/>
        <sz val="10"/>
        <color indexed="9"/>
        <rFont val="Times New Roman"/>
        <family val="1"/>
      </rPr>
      <t xml:space="preserve">Lưu ý: </t>
    </r>
    <r>
      <rPr>
        <i/>
        <sz val="10"/>
        <color indexed="9"/>
        <rFont val="Times New Roman"/>
        <family val="1"/>
      </rPr>
      <t xml:space="preserve">
- Ban Quản lý Khoa học gửi bảng tổng hợp kết quả NCKH tới sinh viên. Ban QLKH đề nghị Khoa cho sinh viên kiểm tra đối chiếu nếu có thay đổi, sinh viên gửi qua Email: nguyenthihonghanh@hvtc.edu.vn (theo mẫu) trước ngày </t>
    </r>
    <r>
      <rPr>
        <b/>
        <i/>
        <sz val="10"/>
        <color indexed="9"/>
        <rFont val="Times New Roman"/>
        <family val="1"/>
      </rPr>
      <t xml:space="preserve">19/08/202
</t>
    </r>
    <r>
      <rPr>
        <sz val="10"/>
        <color indexed="9"/>
        <rFont val="Times New Roman"/>
        <family val="1"/>
      </rPr>
      <t>-</t>
    </r>
    <r>
      <rPr>
        <b/>
        <i/>
        <sz val="10"/>
        <color indexed="9"/>
        <rFont val="Times New Roman"/>
        <family val="1"/>
      </rPr>
      <t xml:space="preserve"> </t>
    </r>
    <r>
      <rPr>
        <i/>
        <sz val="10"/>
        <color indexed="9"/>
        <rFont val="Times New Roman"/>
        <family val="1"/>
      </rPr>
      <t>Tổng điểm khen thưởng trong năm học là 4 điểm.</t>
    </r>
  </si>
  <si>
    <t>4/22 2tg, 12/21 2tg</t>
  </si>
  <si>
    <t>Tạp chí kinh tế
 dự báo 8/2021</t>
  </si>
  <si>
    <t>HT TCDN 5/2022 2 tác giả
HTQT SEDBM 4 9/21 5tg
HTQT FASPS 11/21 3tg</t>
  </si>
  <si>
    <t>HV 22 4tg
Olimpic KTL&amp;UD 6/22
 5tg Giải nhất
ĐTGV Đoàn hương quỳnh+ Mai 12/21 1 sv</t>
  </si>
  <si>
    <t>HT TCDN 5/2022 5 tác giả
BCKH 5/22</t>
  </si>
  <si>
    <t>Tạp chí 
thuongiaonline 6/22 2 tg</t>
  </si>
  <si>
    <t>link: https://thuonggiaonline.vn/dai-dich-covid-19-anh-huong-the-nao-den-doanh-nghiep-va-tai-chinh-doanh-nghiep-47267.htm</t>
  </si>
  <si>
    <t>Tạp chí 
thuongiaonline 6/22 2tg</t>
  </si>
  <si>
    <t>Trần Nghĩa</t>
  </si>
  <si>
    <t>Khoa 22 5 tg</t>
  </si>
  <si>
    <t xml:space="preserve">HT TCDN 5/2022 3 tác giả
</t>
  </si>
  <si>
    <t>57/11.08</t>
  </si>
  <si>
    <t>HT TCDN 5/22</t>
  </si>
  <si>
    <t>từ lớp 59/10.35 sang 59/11.08</t>
  </si>
  <si>
    <t>12/21, 3+4/22 2tg</t>
  </si>
  <si>
    <t>từ 58/30.06 sang 58/32.04</t>
  </si>
  <si>
    <t>HT TCC 2022 1 tác giả 
+ 1 bài 2 tg</t>
  </si>
  <si>
    <t>HT KT 2022 1 tác giả 2b + 1 bài 2 tg</t>
  </si>
  <si>
    <t>HT TCDN 5/2022 2 
tác giả 3b
HTGV cấp HV những vấn đề đương đại về kế toán kiểm toán và TCDN trong nền kinh tế số 12/21</t>
  </si>
  <si>
    <t>59/10.26 (năm 1)
59/11.06 (năm 2,3,4)</t>
  </si>
  <si>
    <t>HT TCDN 5/2022 2 tác giả
 5b
HTGV cấp HV những vấn đề kế toán, kiểm toán và TCDN trong nền kinh tế số 12/21</t>
  </si>
  <si>
    <t>Khoa 22 2 tg
ĐT Ths. Hoàng Hải
 Ninh 12/21 6sv</t>
  </si>
  <si>
    <t>HT KT 2022 3 tác giả
HTKT 2022 2 tg 3 b</t>
  </si>
  <si>
    <t>khoa đổi lớp</t>
  </si>
  <si>
    <t>59/60.02</t>
  </si>
  <si>
    <t xml:space="preserve">Mai Thị Lệ </t>
  </si>
  <si>
    <r>
      <rPr>
        <b/>
        <i/>
        <sz val="10"/>
        <color indexed="9"/>
        <rFont val="Times New Roman"/>
        <family val="1"/>
      </rPr>
      <t xml:space="preserve">Lưu ý: </t>
    </r>
    <r>
      <rPr>
        <i/>
        <sz val="10"/>
        <color indexed="9"/>
        <rFont val="Times New Roman"/>
        <family val="1"/>
      </rPr>
      <t xml:space="preserve">
- Ban Quản lý Khoa học gửi bảng tổng hợp kết quả NCKH tới sinh viên. Ban QLKH đề nghị Khoa cho sinh viên kiểm tra đối chiếu nếu có thay đổi, sinh viên gửi qua Email: nguyenthihonghanh@hvtc.edu.vn (theo mẫu) trước ngày </t>
    </r>
    <r>
      <rPr>
        <b/>
        <i/>
        <sz val="10"/>
        <color indexed="9"/>
        <rFont val="Times New Roman"/>
        <family val="1"/>
      </rPr>
      <t xml:space="preserve">19/08/2022
</t>
    </r>
    <r>
      <rPr>
        <sz val="10"/>
        <color indexed="9"/>
        <rFont val="Times New Roman"/>
        <family val="1"/>
      </rPr>
      <t>-</t>
    </r>
    <r>
      <rPr>
        <b/>
        <i/>
        <sz val="10"/>
        <color indexed="9"/>
        <rFont val="Times New Roman"/>
        <family val="1"/>
      </rPr>
      <t xml:space="preserve"> </t>
    </r>
    <r>
      <rPr>
        <i/>
        <sz val="10"/>
        <color indexed="9"/>
        <rFont val="Times New Roman"/>
        <family val="1"/>
      </rPr>
      <t>Tổng điểm khen thưởng trong năm học là 4 điểm.</t>
    </r>
  </si>
  <si>
    <t>59/22.04 CLC</t>
  </si>
  <si>
    <t>Đoàn THị Mai anh</t>
  </si>
  <si>
    <t>HT KT 2022 2 tác giả
HT khoa GV kế toán TS. Lý lan Yên 12/21 2sv</t>
  </si>
  <si>
    <t>HT KT 2022 2 tác giả 2b
HT KT 2022 1 tác giả
HT khoa GV kế toán TS. Lý lan Yên 12/21 2sv</t>
  </si>
  <si>
    <t>HT KT 2022 1 tác giả 5b</t>
  </si>
  <si>
    <t>Fes kế toán 5/22</t>
  </si>
  <si>
    <t>HT KT 2022 2 tác giả 3b</t>
  </si>
  <si>
    <t>chỉ tính điểm 1 lần cao nhất</t>
  </si>
  <si>
    <t>57/21.01 CLC</t>
  </si>
  <si>
    <t>ĐTGV 12/21 Ths. Lê 
Thị Yến Oanh</t>
  </si>
  <si>
    <t>HT KT 2022 3 tác giả
fes kế toán 5/22</t>
  </si>
  <si>
    <t>fes kế toán 5/22</t>
  </si>
  <si>
    <t>Nguyêễn Thị Hải</t>
  </si>
  <si>
    <t>HT KT 2022 1 tác giả
fes kế toán 5/22</t>
  </si>
  <si>
    <t>57/21.12</t>
  </si>
  <si>
    <t>Trâần Thị</t>
  </si>
  <si>
    <t>Khoa Thuế và Hải Quan 12/21 (3tg)
HT khoa TCDN 5/22 2 tg</t>
  </si>
  <si>
    <t xml:space="preserve">Đoàn Danh </t>
  </si>
  <si>
    <t>Khoa BĐHCLC
 22 5tg</t>
  </si>
  <si>
    <r>
      <rPr>
        <b/>
        <i/>
        <sz val="10"/>
        <color indexed="9"/>
        <rFont val="Times New Roman"/>
        <family val="1"/>
      </rPr>
      <t xml:space="preserve">Lưu ý: </t>
    </r>
    <r>
      <rPr>
        <i/>
        <sz val="10"/>
        <color indexed="9"/>
        <rFont val="Times New Roman"/>
        <family val="1"/>
      </rPr>
      <t xml:space="preserve">
- Ban Quản lý Khoa học gửi bảng tổng hợp kết quả NCKH tới sinh viên. Ban QLKH đề nghị Khoa cho sinh viên kiểm tra đối chiếu nếu có thay đổi, sinh viên gửi qua Email: nguyenthihonghanh@hvtc.edu.vn (theo mẫu) trước ngày </t>
    </r>
    <r>
      <rPr>
        <b/>
        <i/>
        <sz val="10"/>
        <color indexed="9"/>
        <rFont val="Times New Roman"/>
        <family val="1"/>
      </rPr>
      <t xml:space="preserve">19/08/2021 
</t>
    </r>
    <r>
      <rPr>
        <sz val="10"/>
        <color indexed="9"/>
        <rFont val="Times New Roman"/>
        <family val="1"/>
      </rPr>
      <t>-</t>
    </r>
    <r>
      <rPr>
        <b/>
        <i/>
        <sz val="10"/>
        <color indexed="9"/>
        <rFont val="Times New Roman"/>
        <family val="1"/>
      </rPr>
      <t xml:space="preserve"> </t>
    </r>
    <r>
      <rPr>
        <i/>
        <sz val="10"/>
        <color indexed="9"/>
        <rFont val="Times New Roman"/>
        <family val="1"/>
      </rPr>
      <t>Tổng điểm khen thưởng trong năm học là 4 điểm.</t>
    </r>
  </si>
  <si>
    <r>
      <rPr>
        <b/>
        <i/>
        <sz val="10"/>
        <color indexed="9"/>
        <rFont val="Times New Roman"/>
        <family val="1"/>
      </rPr>
      <t xml:space="preserve">Lưu ý: </t>
    </r>
    <r>
      <rPr>
        <i/>
        <sz val="10"/>
        <color indexed="9"/>
        <rFont val="Times New Roman"/>
        <family val="1"/>
      </rPr>
      <t xml:space="preserve">
- Ban Quản lý Khoa học gửi bảng tổng hợp kết quả NCKH tới sinh viên. Ban QLKH đề nghị Khoa cho sinh viên kiểm tra đối chiếu nếu có thay đổi, sinh viên gửi qua Email: nguyenthihonghanh@hvtc.edu.vn (theo mẫu) trước ngày </t>
    </r>
    <r>
      <rPr>
        <b/>
        <i/>
        <sz val="10"/>
        <color indexed="9"/>
        <rFont val="Times New Roman"/>
        <family val="1"/>
      </rPr>
      <t xml:space="preserve">19/08/2021 
</t>
    </r>
    <r>
      <rPr>
        <sz val="10"/>
        <color indexed="9"/>
        <rFont val="Times New Roman"/>
        <family val="1"/>
      </rPr>
      <t>-</t>
    </r>
    <r>
      <rPr>
        <b/>
        <i/>
        <sz val="10"/>
        <color indexed="9"/>
        <rFont val="Times New Roman"/>
        <family val="1"/>
      </rPr>
      <t xml:space="preserve"> </t>
    </r>
    <r>
      <rPr>
        <i/>
        <sz val="10"/>
        <color indexed="9"/>
        <rFont val="Times New Roman"/>
        <family val="1"/>
      </rPr>
      <t>Tổng điểm khen thưởng trong năm học là 4 điểm.</t>
    </r>
  </si>
  <si>
    <t>Người lập biểu</t>
  </si>
  <si>
    <t>KT. Trưởng ban QLKH
Phó Trưởng Ban</t>
  </si>
  <si>
    <t>Nguyễn Thị Thúy Nga</t>
  </si>
  <si>
    <t>Nguyễn Thị Hồng Hạnh</t>
  </si>
  <si>
    <t xml:space="preserve">Tổng 
điểm </t>
  </si>
  <si>
    <r>
      <rPr>
        <b/>
        <i/>
        <sz val="10"/>
        <color indexed="9"/>
        <rFont val="Times New Roman"/>
        <family val="1"/>
      </rPr>
      <t xml:space="preserve">Lưu ý: </t>
    </r>
    <r>
      <rPr>
        <i/>
        <sz val="10"/>
        <color indexed="9"/>
        <rFont val="Times New Roman"/>
        <family val="1"/>
      </rPr>
      <t xml:space="preserve">
- Ban Quản lý Khoa học gửi bảng tổng hợp kết quả NCKH tới sinh viên. Ban QLKH đề nghị Khoa cho sinh viên kiểm tra đối chiếu nếu có thay đổi, sinh viên gửi qua Email: nguyenthihonghanh@hvtc.edu.vn (theo mẫu) trước ngày </t>
    </r>
    <r>
      <rPr>
        <b/>
        <i/>
        <sz val="10"/>
        <color indexed="9"/>
        <rFont val="Times New Roman"/>
        <family val="1"/>
      </rPr>
      <t xml:space="preserve">19/08/2022 
</t>
    </r>
    <r>
      <rPr>
        <sz val="10"/>
        <color indexed="9"/>
        <rFont val="Times New Roman"/>
        <family val="1"/>
      </rPr>
      <t>-</t>
    </r>
    <r>
      <rPr>
        <b/>
        <i/>
        <sz val="10"/>
        <color indexed="9"/>
        <rFont val="Times New Roman"/>
        <family val="1"/>
      </rPr>
      <t xml:space="preserve"> </t>
    </r>
    <r>
      <rPr>
        <i/>
        <sz val="10"/>
        <color indexed="9"/>
        <rFont val="Times New Roman"/>
        <family val="1"/>
      </rPr>
      <t>Tổng điểm khen thưởng trong năm học là 4 điểm.</t>
    </r>
  </si>
  <si>
    <t>Olimpic KTL&amp;UD
 6/22 4sv giải kk
Khoa 22 4tg</t>
  </si>
  <si>
    <t>Olimpic KTL&amp;UD 6/22
5tg Giải kk
Khoa 22 5tg</t>
  </si>
  <si>
    <t>HT TCDN 5/2022 4 tác giả
HTQT SEDBM 5 1 sv</t>
  </si>
  <si>
    <r>
      <t xml:space="preserve">Lưu ý: 
- Ban Quản lý Khoa học gửi bảng tổng hợp kết quả NCKH tới sinh viên. Ban QLKH đề nghị Khoa cho sinh viên kiểm tra đối chiếu nếu có thay đổi, sinh viên gửi qua Email: nguyenthihonghanh@hvtc.edu.vn (theo mẫu) trước ngày </t>
    </r>
    <r>
      <rPr>
        <b/>
        <i/>
        <sz val="10"/>
        <color indexed="9"/>
        <rFont val="Times New Roman"/>
        <family val="1"/>
      </rPr>
      <t>19/08/2022</t>
    </r>
    <r>
      <rPr>
        <i/>
        <sz val="10"/>
        <color indexed="9"/>
        <rFont val="Times New Roman"/>
        <family val="1"/>
      </rPr>
      <t xml:space="preserve">
</t>
    </r>
    <r>
      <rPr>
        <sz val="10"/>
        <color indexed="9"/>
        <rFont val="Times New Roman"/>
        <family val="1"/>
      </rPr>
      <t>-</t>
    </r>
    <r>
      <rPr>
        <i/>
        <sz val="10"/>
        <color indexed="9"/>
        <rFont val="Times New Roman"/>
        <family val="1"/>
      </rPr>
      <t xml:space="preserve"> Tổng điểm khen thưởng trong năm học là 4 điểm.</t>
    </r>
  </si>
  <si>
    <r>
      <rPr>
        <b/>
        <i/>
        <sz val="10"/>
        <color indexed="9"/>
        <rFont val="Times New Roman"/>
        <family val="1"/>
      </rPr>
      <t xml:space="preserve">Lưu ý: </t>
    </r>
    <r>
      <rPr>
        <i/>
        <sz val="10"/>
        <color indexed="9"/>
        <rFont val="Times New Roman"/>
        <family val="1"/>
      </rPr>
      <t xml:space="preserve">
- Ban Quản lý Khoa học gửi bảng tổng hợp kết quả NCKH tới sinh viên. Ban QLKH đề nghị Khoa cho sinh viên kiểm tra đối chiếu nếu có thay đổi, sinh viên gửi qua Email: nguyenthihonghanh@hvtc.edu.vn (theo mẫu) trước ngày </t>
    </r>
    <r>
      <rPr>
        <b/>
        <i/>
        <sz val="10"/>
        <color indexed="9"/>
        <rFont val="Times New Roman"/>
        <family val="1"/>
      </rPr>
      <t xml:space="preserve">19/08/2021 
</t>
    </r>
    <r>
      <rPr>
        <sz val="10"/>
        <color indexed="9"/>
        <rFont val="Times New Roman"/>
        <family val="1"/>
      </rPr>
      <t>-</t>
    </r>
    <r>
      <rPr>
        <b/>
        <i/>
        <sz val="10"/>
        <color indexed="9"/>
        <rFont val="Times New Roman"/>
        <family val="1"/>
      </rPr>
      <t xml:space="preserve"> </t>
    </r>
    <r>
      <rPr>
        <i/>
        <sz val="10"/>
        <color indexed="9"/>
        <rFont val="Times New Roman"/>
        <family val="1"/>
      </rPr>
      <t>Tổng điểm khen thưởng trong năm học là 4 điểm.</t>
    </r>
  </si>
  <si>
    <t>57/22,02 CLC</t>
  </si>
  <si>
    <t xml:space="preserve">Trần Nhật </t>
  </si>
  <si>
    <t>57/11,03 CLC</t>
  </si>
  <si>
    <t>CQ57/11.02CLC</t>
  </si>
  <si>
    <t>Vuũ Trần Lâm</t>
  </si>
  <si>
    <t>57/09,01 CLC</t>
  </si>
  <si>
    <t>Đinh Trọng</t>
  </si>
  <si>
    <t>HV 23 5tg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</si>
</sst>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d/yyyy"/>
    <numFmt numFmtId="167" formatCode="yyyy/d"/>
    <numFmt numFmtId="168" formatCode="yyyy/m"/>
    <numFmt numFmtId="169" formatCode="m/yyyy"/>
    <numFmt numFmtId="170" formatCode="m/yyyy\l"/>
    <numFmt numFmtId="171" formatCode="m/d;@"/>
    <numFmt numFmtId="172" formatCode="mmm\-yyyy"/>
    <numFmt numFmtId="173" formatCode="00\-00\-00"/>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0.000"/>
  </numFmts>
  <fonts count="78">
    <font>
      <sz val="10"/>
      <name val="Arial"/>
      <family val="0"/>
    </font>
    <font>
      <sz val="8"/>
      <name val="Arial"/>
      <family val="2"/>
    </font>
    <font>
      <u val="single"/>
      <sz val="10"/>
      <color indexed="12"/>
      <name val="Arial"/>
      <family val="2"/>
    </font>
    <font>
      <u val="single"/>
      <sz val="10"/>
      <color indexed="36"/>
      <name val="Arial"/>
      <family val="2"/>
    </font>
    <font>
      <b/>
      <sz val="14"/>
      <name val="Times New Roman"/>
      <family val="1"/>
    </font>
    <font>
      <sz val="10"/>
      <name val="Times New Roman"/>
      <family val="1"/>
    </font>
    <font>
      <b/>
      <sz val="10"/>
      <name val="Times New Roman"/>
      <family val="1"/>
    </font>
    <font>
      <sz val="10"/>
      <color indexed="56"/>
      <name val="Times New Roman"/>
      <family val="1"/>
    </font>
    <font>
      <b/>
      <sz val="10"/>
      <color indexed="10"/>
      <name val="Times New Roman"/>
      <family val="1"/>
    </font>
    <font>
      <sz val="12"/>
      <name val="Times New Roman"/>
      <family val="1"/>
    </font>
    <font>
      <i/>
      <sz val="12"/>
      <name val="Times New Roman"/>
      <family val="1"/>
    </font>
    <font>
      <i/>
      <sz val="10"/>
      <name val="Times New Roman"/>
      <family val="1"/>
    </font>
    <font>
      <sz val="10"/>
      <color indexed="10"/>
      <name val="Times New Roman"/>
      <family val="1"/>
    </font>
    <font>
      <b/>
      <i/>
      <sz val="10"/>
      <name val="Times New Roman"/>
      <family val="1"/>
    </font>
    <font>
      <b/>
      <i/>
      <sz val="10"/>
      <name val="Arial"/>
      <family val="2"/>
    </font>
    <font>
      <b/>
      <sz val="12"/>
      <name val="Times New Roman"/>
      <family val="1"/>
    </font>
    <font>
      <b/>
      <sz val="10"/>
      <name val="Arial"/>
      <family val="2"/>
    </font>
    <font>
      <sz val="14"/>
      <name val="Times New Roman"/>
      <family val="1"/>
    </font>
    <font>
      <i/>
      <sz val="10"/>
      <color indexed="9"/>
      <name val="Times New Roman"/>
      <family val="1"/>
    </font>
    <font>
      <b/>
      <i/>
      <sz val="10"/>
      <color indexed="9"/>
      <name val="Times New Roman"/>
      <family val="1"/>
    </font>
    <font>
      <sz val="10"/>
      <color indexed="9"/>
      <name val="Times New Roman"/>
      <family val="1"/>
    </font>
    <font>
      <b/>
      <sz val="13"/>
      <name val="Times New Roman"/>
      <family val="1"/>
    </font>
    <font>
      <b/>
      <sz val="10"/>
      <color indexed="5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0"/>
      <color indexed="8"/>
      <name val="Cambria"/>
      <family val="1"/>
    </font>
    <font>
      <i/>
      <sz val="10"/>
      <color indexed="8"/>
      <name val="Times New Roman"/>
      <family val="1"/>
    </font>
    <font>
      <sz val="10"/>
      <color indexed="10"/>
      <name val="Calibri"/>
      <family val="2"/>
    </font>
    <font>
      <sz val="10"/>
      <name val="Cambria"/>
      <family val="1"/>
    </font>
    <font>
      <b/>
      <sz val="10"/>
      <color indexed="8"/>
      <name val="Cambria"/>
      <family val="1"/>
    </font>
    <font>
      <b/>
      <sz val="10"/>
      <color indexed="9"/>
      <name val="Times New Roman"/>
      <family val="1"/>
    </font>
    <font>
      <sz val="36"/>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rgb="FFFF0000"/>
      <name val="Times New Roman"/>
      <family val="1"/>
    </font>
    <font>
      <b/>
      <sz val="10"/>
      <color theme="1"/>
      <name val="Times New Roman"/>
      <family val="1"/>
    </font>
    <font>
      <sz val="10"/>
      <color rgb="FF000000"/>
      <name val="Times New Roman"/>
      <family val="1"/>
    </font>
    <font>
      <b/>
      <sz val="10"/>
      <color rgb="FF000000"/>
      <name val="Times New Roman"/>
      <family val="1"/>
    </font>
    <font>
      <sz val="10"/>
      <color theme="1"/>
      <name val="Cambria"/>
      <family val="1"/>
    </font>
    <font>
      <i/>
      <sz val="10"/>
      <color theme="1"/>
      <name val="Times New Roman"/>
      <family val="1"/>
    </font>
    <font>
      <sz val="10"/>
      <color rgb="FFFF0000"/>
      <name val="Calibri"/>
      <family val="2"/>
    </font>
    <font>
      <b/>
      <sz val="10"/>
      <color theme="1"/>
      <name val="Cambria"/>
      <family val="1"/>
    </font>
    <font>
      <b/>
      <sz val="10"/>
      <color theme="0"/>
      <name val="Times New Roman"/>
      <family val="1"/>
    </font>
    <font>
      <sz val="10"/>
      <color theme="0"/>
      <name val="Times New Roman"/>
      <family val="1"/>
    </font>
    <font>
      <i/>
      <sz val="10"/>
      <color theme="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37">
    <xf numFmtId="0" fontId="0" fillId="0" borderId="0" xfId="0" applyAlignment="1">
      <alignment/>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5" fillId="0" borderId="0" xfId="0" applyFont="1" applyAlignment="1">
      <alignment horizontal="center"/>
    </xf>
    <xf numFmtId="0" fontId="6" fillId="0" borderId="10" xfId="0" applyFont="1" applyBorder="1" applyAlignment="1">
      <alignment horizontal="center" vertical="center"/>
    </xf>
    <xf numFmtId="0" fontId="6" fillId="0" borderId="10" xfId="0" applyFont="1" applyBorder="1" applyAlignment="1">
      <alignment horizontal="right" vertical="center"/>
    </xf>
    <xf numFmtId="0" fontId="6" fillId="0" borderId="10" xfId="0" applyFont="1" applyBorder="1" applyAlignment="1">
      <alignment vertical="center"/>
    </xf>
    <xf numFmtId="0" fontId="6" fillId="0" borderId="0" xfId="0" applyFont="1" applyBorder="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left" wrapText="1"/>
    </xf>
    <xf numFmtId="0" fontId="5" fillId="0" borderId="10" xfId="0" applyFont="1" applyBorder="1" applyAlignment="1">
      <alignment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left"/>
    </xf>
    <xf numFmtId="0" fontId="5" fillId="0" borderId="0" xfId="0" applyFont="1" applyBorder="1" applyAlignment="1">
      <alignment/>
    </xf>
    <xf numFmtId="0" fontId="5" fillId="0" borderId="0" xfId="0" applyFont="1" applyBorder="1" applyAlignment="1">
      <alignment horizontal="center"/>
    </xf>
    <xf numFmtId="169" fontId="5" fillId="0" borderId="0" xfId="0" applyNumberFormat="1" applyFont="1" applyBorder="1" applyAlignment="1">
      <alignment/>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left" vertical="center" wrapText="1"/>
    </xf>
    <xf numFmtId="0" fontId="5" fillId="0" borderId="0" xfId="0" applyFont="1" applyBorder="1" applyAlignment="1">
      <alignment horizontal="left" vertical="center"/>
    </xf>
    <xf numFmtId="0" fontId="6" fillId="0" borderId="0" xfId="0" applyFont="1" applyBorder="1" applyAlignment="1">
      <alignment/>
    </xf>
    <xf numFmtId="173" fontId="5" fillId="0" borderId="0" xfId="0" applyNumberFormat="1" applyFont="1" applyBorder="1" applyAlignment="1">
      <alignment horizontal="center"/>
    </xf>
    <xf numFmtId="173" fontId="6" fillId="0" borderId="10" xfId="0" applyNumberFormat="1" applyFont="1" applyBorder="1" applyAlignment="1">
      <alignment vertical="center"/>
    </xf>
    <xf numFmtId="173" fontId="5" fillId="0" borderId="0" xfId="0" applyNumberFormat="1" applyFont="1" applyBorder="1" applyAlignment="1">
      <alignment horizontal="center" vertical="center"/>
    </xf>
    <xf numFmtId="173" fontId="5" fillId="0" borderId="0" xfId="0" applyNumberFormat="1" applyFont="1" applyAlignment="1">
      <alignment/>
    </xf>
    <xf numFmtId="173" fontId="6" fillId="0" borderId="10" xfId="0" applyNumberFormat="1" applyFont="1" applyBorder="1" applyAlignment="1">
      <alignment horizontal="center" vertical="center"/>
    </xf>
    <xf numFmtId="0" fontId="5" fillId="0" borderId="10" xfId="0" applyFont="1" applyBorder="1" applyAlignment="1">
      <alignment horizontal="left"/>
    </xf>
    <xf numFmtId="173" fontId="5" fillId="0" borderId="10" xfId="0" applyNumberFormat="1" applyFont="1" applyBorder="1" applyAlignment="1">
      <alignment/>
    </xf>
    <xf numFmtId="169" fontId="5" fillId="0" borderId="10" xfId="0" applyNumberFormat="1" applyFont="1" applyBorder="1" applyAlignment="1">
      <alignment/>
    </xf>
    <xf numFmtId="173" fontId="5" fillId="0" borderId="10" xfId="0" applyNumberFormat="1" applyFont="1" applyBorder="1" applyAlignment="1">
      <alignment horizontal="center"/>
    </xf>
    <xf numFmtId="173" fontId="5" fillId="0" borderId="0" xfId="0" applyNumberFormat="1" applyFont="1" applyAlignment="1">
      <alignment horizontal="center"/>
    </xf>
    <xf numFmtId="169" fontId="6" fillId="0" borderId="10" xfId="0" applyNumberFormat="1" applyFont="1" applyBorder="1" applyAlignment="1">
      <alignment horizontal="left" vertical="center" wrapText="1"/>
    </xf>
    <xf numFmtId="173" fontId="5" fillId="0" borderId="10" xfId="0" applyNumberFormat="1" applyFont="1" applyBorder="1" applyAlignment="1">
      <alignment horizontal="left"/>
    </xf>
    <xf numFmtId="0" fontId="6" fillId="0" borderId="10" xfId="0" applyFont="1" applyBorder="1" applyAlignment="1">
      <alignment/>
    </xf>
    <xf numFmtId="0" fontId="6" fillId="0" borderId="10" xfId="0" applyFont="1" applyBorder="1" applyAlignment="1">
      <alignment horizontal="left"/>
    </xf>
    <xf numFmtId="0" fontId="6" fillId="0" borderId="0" xfId="0" applyFont="1" applyAlignment="1">
      <alignment/>
    </xf>
    <xf numFmtId="173" fontId="5" fillId="0" borderId="10" xfId="0" applyNumberFormat="1" applyFont="1" applyBorder="1" applyAlignment="1">
      <alignment horizontal="center" wrapText="1"/>
    </xf>
    <xf numFmtId="171" fontId="5" fillId="0" borderId="10" xfId="0" applyNumberFormat="1" applyFont="1" applyBorder="1" applyAlignment="1">
      <alignment horizontal="left"/>
    </xf>
    <xf numFmtId="169" fontId="5" fillId="0" borderId="10" xfId="0" applyNumberFormat="1" applyFont="1" applyBorder="1" applyAlignment="1">
      <alignment horizontal="left"/>
    </xf>
    <xf numFmtId="169" fontId="5" fillId="0" borderId="0" xfId="0" applyNumberFormat="1" applyFont="1" applyAlignment="1">
      <alignment horizontal="left"/>
    </xf>
    <xf numFmtId="0" fontId="5" fillId="0" borderId="10" xfId="0" applyNumberFormat="1" applyFont="1" applyBorder="1" applyAlignment="1">
      <alignment horizontal="center"/>
    </xf>
    <xf numFmtId="0" fontId="6" fillId="0" borderId="0" xfId="0" applyFont="1" applyBorder="1" applyAlignment="1">
      <alignment horizontal="center"/>
    </xf>
    <xf numFmtId="0" fontId="5" fillId="0" borderId="10" xfId="0" applyFont="1" applyBorder="1" applyAlignment="1">
      <alignment horizontal="left" vertical="center"/>
    </xf>
    <xf numFmtId="169" fontId="5" fillId="0" borderId="10" xfId="0" applyNumberFormat="1" applyFont="1" applyBorder="1" applyAlignment="1">
      <alignment horizontal="left" vertical="center"/>
    </xf>
    <xf numFmtId="0" fontId="6" fillId="0" borderId="0" xfId="0" applyFont="1" applyAlignment="1">
      <alignment horizontal="center" vertical="center"/>
    </xf>
    <xf numFmtId="0" fontId="6" fillId="0" borderId="10" xfId="0" applyFont="1" applyBorder="1" applyAlignment="1">
      <alignment horizontal="left" wrapText="1"/>
    </xf>
    <xf numFmtId="169" fontId="5" fillId="0" borderId="10" xfId="0" applyNumberFormat="1" applyFont="1" applyBorder="1" applyAlignment="1">
      <alignment wrapText="1"/>
    </xf>
    <xf numFmtId="169" fontId="5" fillId="0" borderId="10" xfId="0" applyNumberFormat="1" applyFont="1" applyBorder="1" applyAlignment="1">
      <alignment horizontal="left" wrapText="1"/>
    </xf>
    <xf numFmtId="173" fontId="5" fillId="0" borderId="10" xfId="0" applyNumberFormat="1" applyFont="1" applyBorder="1" applyAlignment="1">
      <alignment horizontal="left" wrapText="1"/>
    </xf>
    <xf numFmtId="0" fontId="6" fillId="0" borderId="0" xfId="0" applyNumberFormat="1" applyFont="1" applyBorder="1" applyAlignment="1">
      <alignment horizontal="center"/>
    </xf>
    <xf numFmtId="0" fontId="5" fillId="0" borderId="10" xfId="0" applyFont="1" applyBorder="1" applyAlignment="1">
      <alignment vertical="center"/>
    </xf>
    <xf numFmtId="0" fontId="66" fillId="0" borderId="10" xfId="0" applyFont="1" applyBorder="1" applyAlignment="1">
      <alignment horizontal="left"/>
    </xf>
    <xf numFmtId="173" fontId="6" fillId="0" borderId="0" xfId="0" applyNumberFormat="1" applyFont="1" applyBorder="1" applyAlignment="1">
      <alignment horizontal="center"/>
    </xf>
    <xf numFmtId="0" fontId="6" fillId="0" borderId="10" xfId="0" applyFont="1" applyBorder="1" applyAlignment="1">
      <alignment wrapText="1"/>
    </xf>
    <xf numFmtId="0" fontId="6" fillId="0" borderId="0" xfId="0" applyFont="1" applyBorder="1" applyAlignment="1">
      <alignment/>
    </xf>
    <xf numFmtId="169" fontId="6" fillId="0" borderId="10" xfId="0" applyNumberFormat="1" applyFont="1" applyBorder="1" applyAlignment="1">
      <alignment vertical="center"/>
    </xf>
    <xf numFmtId="0" fontId="6" fillId="0" borderId="10" xfId="0" applyFont="1" applyBorder="1" applyAlignment="1">
      <alignment vertical="center" wrapText="1"/>
    </xf>
    <xf numFmtId="171" fontId="5" fillId="0" borderId="10" xfId="0" applyNumberFormat="1" applyFont="1" applyBorder="1" applyAlignment="1">
      <alignment horizontal="left" wrapText="1"/>
    </xf>
    <xf numFmtId="0" fontId="5" fillId="0" borderId="0" xfId="0" applyNumberFormat="1" applyFont="1" applyBorder="1" applyAlignment="1">
      <alignment horizontal="center"/>
    </xf>
    <xf numFmtId="0" fontId="6" fillId="0" borderId="10" xfId="0" applyFont="1" applyBorder="1" applyAlignment="1">
      <alignment horizontal="left" vertical="center"/>
    </xf>
    <xf numFmtId="0" fontId="67" fillId="0" borderId="10" xfId="0" applyFont="1" applyBorder="1" applyAlignment="1">
      <alignment wrapText="1"/>
    </xf>
    <xf numFmtId="0" fontId="68" fillId="0" borderId="10" xfId="0" applyFont="1" applyBorder="1" applyAlignment="1">
      <alignment horizontal="center"/>
    </xf>
    <xf numFmtId="0" fontId="5" fillId="0" borderId="0" xfId="0" applyFont="1" applyAlignment="1">
      <alignment vertical="center"/>
    </xf>
    <xf numFmtId="173" fontId="5" fillId="0" borderId="0" xfId="0" applyNumberFormat="1" applyFont="1" applyAlignment="1">
      <alignment horizontal="center" vertical="center"/>
    </xf>
    <xf numFmtId="169" fontId="5" fillId="0" borderId="0" xfId="0" applyNumberFormat="1" applyFont="1" applyAlignment="1">
      <alignment vertical="center"/>
    </xf>
    <xf numFmtId="0" fontId="5" fillId="0" borderId="0" xfId="0" applyFont="1" applyAlignment="1">
      <alignment horizontal="left" vertical="center"/>
    </xf>
    <xf numFmtId="0" fontId="5" fillId="0" borderId="0" xfId="0" applyFont="1" applyBorder="1" applyAlignment="1">
      <alignment vertical="center"/>
    </xf>
    <xf numFmtId="169" fontId="5" fillId="0" borderId="0" xfId="0" applyNumberFormat="1" applyFont="1" applyBorder="1" applyAlignment="1">
      <alignment vertical="center"/>
    </xf>
    <xf numFmtId="0" fontId="5" fillId="0" borderId="10" xfId="0" applyFont="1" applyBorder="1" applyAlignment="1">
      <alignment/>
    </xf>
    <xf numFmtId="0" fontId="6" fillId="0" borderId="10" xfId="0" applyFont="1" applyBorder="1" applyAlignment="1">
      <alignment/>
    </xf>
    <xf numFmtId="0" fontId="66" fillId="0" borderId="10" xfId="0" applyFont="1" applyBorder="1" applyAlignment="1">
      <alignment/>
    </xf>
    <xf numFmtId="0" fontId="5" fillId="0" borderId="0" xfId="0" applyFont="1" applyBorder="1" applyAlignment="1">
      <alignment/>
    </xf>
    <xf numFmtId="173" fontId="6" fillId="0" borderId="10" xfId="0" applyNumberFormat="1" applyFont="1" applyBorder="1" applyAlignment="1">
      <alignment horizontal="left"/>
    </xf>
    <xf numFmtId="0" fontId="5" fillId="0" borderId="10" xfId="0" applyNumberFormat="1" applyFont="1" applyBorder="1" applyAlignment="1">
      <alignment horizontal="left"/>
    </xf>
    <xf numFmtId="0" fontId="6" fillId="0" borderId="10" xfId="0" applyNumberFormat="1" applyFont="1" applyBorder="1" applyAlignment="1">
      <alignment horizontal="left"/>
    </xf>
    <xf numFmtId="173" fontId="66" fillId="0" borderId="10" xfId="0" applyNumberFormat="1" applyFont="1" applyBorder="1" applyAlignment="1">
      <alignment horizontal="left"/>
    </xf>
    <xf numFmtId="0" fontId="66" fillId="32" borderId="10" xfId="0" applyFont="1" applyFill="1" applyBorder="1" applyAlignment="1">
      <alignment wrapText="1"/>
    </xf>
    <xf numFmtId="0" fontId="5" fillId="0" borderId="10" xfId="0" applyNumberFormat="1" applyFont="1" applyBorder="1" applyAlignment="1">
      <alignment/>
    </xf>
    <xf numFmtId="169" fontId="5" fillId="0" borderId="10" xfId="0" applyNumberFormat="1" applyFont="1" applyBorder="1" applyAlignment="1">
      <alignment/>
    </xf>
    <xf numFmtId="0" fontId="66" fillId="0" borderId="0" xfId="0" applyFont="1" applyAlignment="1">
      <alignment/>
    </xf>
    <xf numFmtId="0" fontId="69" fillId="32" borderId="10" xfId="0" applyFont="1" applyFill="1" applyBorder="1" applyAlignment="1">
      <alignment horizontal="left" wrapText="1"/>
    </xf>
    <xf numFmtId="0" fontId="66" fillId="32" borderId="10" xfId="0" applyFont="1" applyFill="1" applyBorder="1" applyAlignment="1">
      <alignment horizontal="left" wrapText="1"/>
    </xf>
    <xf numFmtId="0" fontId="5" fillId="33" borderId="10" xfId="0" applyFont="1" applyFill="1" applyBorder="1" applyAlignment="1">
      <alignment horizontal="left"/>
    </xf>
    <xf numFmtId="17" fontId="5" fillId="0" borderId="10" xfId="0" applyNumberFormat="1" applyFont="1" applyBorder="1" applyAlignment="1">
      <alignment horizontal="left"/>
    </xf>
    <xf numFmtId="0" fontId="6" fillId="0" borderId="10" xfId="0" applyNumberFormat="1" applyFont="1" applyBorder="1" applyAlignment="1">
      <alignment/>
    </xf>
    <xf numFmtId="0" fontId="5" fillId="0" borderId="0" xfId="0" applyFont="1" applyAlignment="1">
      <alignment/>
    </xf>
    <xf numFmtId="171" fontId="5" fillId="0" borderId="10" xfId="0" applyNumberFormat="1" applyFont="1" applyBorder="1" applyAlignment="1">
      <alignment/>
    </xf>
    <xf numFmtId="171" fontId="5" fillId="0" borderId="0" xfId="0" applyNumberFormat="1" applyFont="1" applyAlignment="1">
      <alignment/>
    </xf>
    <xf numFmtId="0" fontId="5" fillId="0" borderId="10" xfId="0" applyFont="1" applyFill="1" applyBorder="1" applyAlignment="1">
      <alignment horizontal="left" vertical="center" wrapText="1"/>
    </xf>
    <xf numFmtId="0" fontId="5" fillId="0" borderId="10" xfId="0" applyFont="1" applyBorder="1" applyAlignment="1">
      <alignment vertical="center" wrapText="1"/>
    </xf>
    <xf numFmtId="17" fontId="5" fillId="0" borderId="10" xfId="0" applyNumberFormat="1" applyFont="1" applyBorder="1" applyAlignment="1">
      <alignment/>
    </xf>
    <xf numFmtId="0" fontId="69" fillId="0" borderId="10" xfId="0" applyFont="1" applyBorder="1" applyAlignment="1">
      <alignment horizontal="left"/>
    </xf>
    <xf numFmtId="173" fontId="6" fillId="0" borderId="10" xfId="0" applyNumberFormat="1" applyFont="1" applyBorder="1" applyAlignment="1">
      <alignment/>
    </xf>
    <xf numFmtId="173" fontId="5" fillId="0" borderId="10" xfId="0" applyNumberFormat="1" applyFont="1" applyBorder="1" applyAlignment="1">
      <alignment/>
    </xf>
    <xf numFmtId="173" fontId="5" fillId="0" borderId="0" xfId="0" applyNumberFormat="1" applyFont="1" applyAlignment="1">
      <alignment/>
    </xf>
    <xf numFmtId="173" fontId="5" fillId="0" borderId="10" xfId="0" applyNumberFormat="1" applyFont="1" applyFill="1" applyBorder="1" applyAlignment="1">
      <alignment/>
    </xf>
    <xf numFmtId="0" fontId="5" fillId="0" borderId="10" xfId="0" applyFont="1" applyFill="1" applyBorder="1" applyAlignment="1">
      <alignment/>
    </xf>
    <xf numFmtId="0" fontId="69" fillId="0" borderId="10" xfId="0" applyFont="1" applyBorder="1" applyAlignment="1">
      <alignment/>
    </xf>
    <xf numFmtId="171" fontId="6" fillId="0" borderId="10" xfId="0" applyNumberFormat="1" applyFont="1" applyBorder="1" applyAlignment="1">
      <alignment wrapText="1"/>
    </xf>
    <xf numFmtId="17" fontId="5" fillId="0" borderId="10" xfId="0" applyNumberFormat="1" applyFont="1" applyBorder="1" applyAlignment="1">
      <alignment/>
    </xf>
    <xf numFmtId="169" fontId="5" fillId="0" borderId="10" xfId="0" applyNumberFormat="1" applyFont="1" applyBorder="1" applyAlignment="1">
      <alignment vertical="center"/>
    </xf>
    <xf numFmtId="173" fontId="5" fillId="0" borderId="10" xfId="0" applyNumberFormat="1" applyFont="1" applyBorder="1" applyAlignment="1">
      <alignment vertical="center"/>
    </xf>
    <xf numFmtId="0" fontId="66" fillId="0" borderId="10" xfId="0" applyFont="1" applyBorder="1" applyAlignment="1">
      <alignment vertical="center"/>
    </xf>
    <xf numFmtId="0" fontId="6" fillId="0" borderId="0" xfId="0" applyFont="1" applyAlignment="1">
      <alignment vertical="center"/>
    </xf>
    <xf numFmtId="0" fontId="6" fillId="0" borderId="10" xfId="0" applyNumberFormat="1" applyFont="1" applyBorder="1" applyAlignment="1">
      <alignment vertical="center"/>
    </xf>
    <xf numFmtId="0" fontId="5" fillId="0" borderId="10" xfId="0" applyNumberFormat="1" applyFont="1" applyBorder="1" applyAlignment="1">
      <alignment vertical="center"/>
    </xf>
    <xf numFmtId="0" fontId="5" fillId="0" borderId="10" xfId="0" applyFont="1" applyFill="1" applyBorder="1" applyAlignment="1">
      <alignment wrapText="1"/>
    </xf>
    <xf numFmtId="0" fontId="8" fillId="0" borderId="0" xfId="0" applyFont="1" applyBorder="1" applyAlignment="1">
      <alignment vertical="center"/>
    </xf>
    <xf numFmtId="173" fontId="5" fillId="0" borderId="0" xfId="0" applyNumberFormat="1" applyFont="1" applyBorder="1" applyAlignment="1">
      <alignment horizontal="left" vertical="center"/>
    </xf>
    <xf numFmtId="17" fontId="6" fillId="0" borderId="10" xfId="0" applyNumberFormat="1" applyFont="1" applyBorder="1" applyAlignment="1">
      <alignment/>
    </xf>
    <xf numFmtId="0" fontId="69" fillId="0" borderId="10" xfId="0" applyFont="1" applyBorder="1" applyAlignment="1">
      <alignment horizontal="left" vertical="center" wrapText="1"/>
    </xf>
    <xf numFmtId="17" fontId="5" fillId="0" borderId="10" xfId="0" applyNumberFormat="1" applyFont="1" applyBorder="1" applyAlignment="1">
      <alignment horizontal="left" wrapText="1"/>
    </xf>
    <xf numFmtId="169" fontId="6" fillId="0" borderId="10" xfId="0" applyNumberFormat="1" applyFont="1" applyBorder="1" applyAlignment="1">
      <alignment/>
    </xf>
    <xf numFmtId="0" fontId="6" fillId="34" borderId="10" xfId="0" applyFont="1" applyFill="1" applyBorder="1" applyAlignment="1">
      <alignment horizontal="left" wrapText="1"/>
    </xf>
    <xf numFmtId="0" fontId="5" fillId="0" borderId="0" xfId="0" applyFont="1" applyFill="1" applyBorder="1" applyAlignment="1">
      <alignment horizontal="left"/>
    </xf>
    <xf numFmtId="0" fontId="5" fillId="0" borderId="10" xfId="0" applyFont="1" applyFill="1" applyBorder="1" applyAlignment="1">
      <alignment horizontal="left"/>
    </xf>
    <xf numFmtId="0" fontId="5" fillId="0" borderId="0" xfId="0" applyFont="1" applyFill="1" applyAlignment="1">
      <alignment horizontal="left"/>
    </xf>
    <xf numFmtId="0" fontId="66" fillId="0" borderId="0" xfId="0" applyFont="1" applyAlignment="1">
      <alignment horizontal="left"/>
    </xf>
    <xf numFmtId="173" fontId="5" fillId="0" borderId="10" xfId="0" applyNumberFormat="1" applyFont="1" applyFill="1" applyBorder="1" applyAlignment="1">
      <alignment horizontal="left"/>
    </xf>
    <xf numFmtId="171" fontId="5" fillId="0" borderId="10" xfId="0" applyNumberFormat="1" applyFont="1" applyFill="1" applyBorder="1" applyAlignment="1">
      <alignment horizontal="left"/>
    </xf>
    <xf numFmtId="0" fontId="5" fillId="0" borderId="10" xfId="0" applyFont="1" applyFill="1" applyBorder="1" applyAlignment="1">
      <alignment horizontal="left" wrapText="1"/>
    </xf>
    <xf numFmtId="0" fontId="5" fillId="0" borderId="10" xfId="0" applyNumberFormat="1" applyFont="1" applyFill="1" applyBorder="1" applyAlignment="1">
      <alignment horizontal="left"/>
    </xf>
    <xf numFmtId="0" fontId="7" fillId="0" borderId="10" xfId="0" applyFont="1" applyBorder="1" applyAlignment="1">
      <alignment horizontal="left"/>
    </xf>
    <xf numFmtId="16" fontId="66" fillId="0" borderId="10" xfId="0" applyNumberFormat="1" applyFont="1" applyBorder="1" applyAlignment="1">
      <alignment horizontal="left"/>
    </xf>
    <xf numFmtId="0" fontId="5" fillId="33" borderId="10" xfId="0" applyFont="1" applyFill="1" applyBorder="1" applyAlignment="1">
      <alignment horizontal="left" vertical="center" wrapText="1"/>
    </xf>
    <xf numFmtId="0" fontId="69" fillId="0" borderId="10" xfId="0" applyFont="1" applyFill="1" applyBorder="1" applyAlignment="1">
      <alignment horizontal="left" wrapText="1"/>
    </xf>
    <xf numFmtId="169" fontId="5" fillId="0" borderId="10" xfId="0" applyNumberFormat="1" applyFont="1" applyFill="1" applyBorder="1" applyAlignment="1">
      <alignment horizontal="left"/>
    </xf>
    <xf numFmtId="17" fontId="5" fillId="0" borderId="10" xfId="0" applyNumberFormat="1" applyFont="1" applyFill="1" applyBorder="1" applyAlignment="1">
      <alignment horizontal="left" wrapText="1"/>
    </xf>
    <xf numFmtId="0" fontId="5" fillId="33" borderId="10" xfId="0" applyFont="1" applyFill="1" applyBorder="1" applyAlignment="1">
      <alignment/>
    </xf>
    <xf numFmtId="0" fontId="5" fillId="33" borderId="10" xfId="0" applyFont="1" applyFill="1" applyBorder="1" applyAlignment="1">
      <alignment wrapText="1"/>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vertical="center"/>
    </xf>
    <xf numFmtId="0" fontId="69" fillId="0" borderId="10" xfId="0" applyFont="1" applyBorder="1" applyAlignment="1">
      <alignment vertical="center"/>
    </xf>
    <xf numFmtId="171" fontId="5" fillId="0" borderId="10" xfId="0" applyNumberFormat="1" applyFont="1" applyBorder="1" applyAlignment="1">
      <alignment vertical="center"/>
    </xf>
    <xf numFmtId="0" fontId="5" fillId="0" borderId="10" xfId="0" applyNumberFormat="1"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66" fillId="0" borderId="0" xfId="0" applyFont="1" applyFill="1" applyAlignment="1">
      <alignment/>
    </xf>
    <xf numFmtId="0" fontId="11" fillId="0" borderId="0" xfId="0" applyFont="1" applyFill="1" applyBorder="1" applyAlignment="1">
      <alignment/>
    </xf>
    <xf numFmtId="0" fontId="70" fillId="0" borderId="10" xfId="0" applyFont="1" applyBorder="1" applyAlignment="1">
      <alignment horizontal="left"/>
    </xf>
    <xf numFmtId="171" fontId="6" fillId="0" borderId="10" xfId="0" applyNumberFormat="1" applyFont="1" applyBorder="1" applyAlignment="1">
      <alignment horizontal="left"/>
    </xf>
    <xf numFmtId="0" fontId="6" fillId="0" borderId="0" xfId="0" applyFont="1" applyFill="1" applyAlignment="1">
      <alignment horizontal="left"/>
    </xf>
    <xf numFmtId="0" fontId="6" fillId="0" borderId="0" xfId="0" applyFont="1" applyAlignment="1">
      <alignment/>
    </xf>
    <xf numFmtId="0" fontId="6" fillId="0" borderId="0" xfId="0" applyFont="1" applyAlignment="1">
      <alignment horizontal="left"/>
    </xf>
    <xf numFmtId="0" fontId="66" fillId="0" borderId="10" xfId="0" applyFont="1" applyFill="1" applyBorder="1" applyAlignment="1">
      <alignment vertical="center" wrapText="1"/>
    </xf>
    <xf numFmtId="0" fontId="66" fillId="0" borderId="10" xfId="0" applyFont="1" applyFill="1" applyBorder="1" applyAlignment="1">
      <alignment vertical="center"/>
    </xf>
    <xf numFmtId="0" fontId="5" fillId="0" borderId="11" xfId="0" applyFont="1" applyBorder="1" applyAlignment="1">
      <alignment horizontal="left"/>
    </xf>
    <xf numFmtId="0" fontId="0" fillId="0" borderId="0" xfId="0" applyFont="1" applyAlignment="1">
      <alignment/>
    </xf>
    <xf numFmtId="0" fontId="5" fillId="0" borderId="10" xfId="0" applyFont="1" applyFill="1" applyBorder="1" applyAlignment="1">
      <alignment vertical="center" wrapText="1"/>
    </xf>
    <xf numFmtId="171" fontId="5" fillId="0" borderId="10" xfId="0" applyNumberFormat="1" applyFont="1" applyBorder="1" applyAlignment="1">
      <alignment horizontal="center"/>
    </xf>
    <xf numFmtId="0" fontId="6" fillId="0" borderId="0" xfId="0" applyFont="1" applyBorder="1" applyAlignment="1">
      <alignment horizontal="left" vertical="center"/>
    </xf>
    <xf numFmtId="0" fontId="66" fillId="0" borderId="10" xfId="0" applyFont="1" applyFill="1" applyBorder="1" applyAlignment="1">
      <alignment horizontal="left" vertical="center" wrapText="1"/>
    </xf>
    <xf numFmtId="0" fontId="69" fillId="0" borderId="10" xfId="0" applyFont="1" applyBorder="1" applyAlignment="1">
      <alignment vertical="center" wrapText="1"/>
    </xf>
    <xf numFmtId="0" fontId="66" fillId="0" borderId="10" xfId="0" applyFont="1" applyFill="1" applyBorder="1" applyAlignment="1">
      <alignment horizontal="left" vertical="center"/>
    </xf>
    <xf numFmtId="0" fontId="11" fillId="0" borderId="0" xfId="0" applyFont="1" applyAlignment="1">
      <alignment horizontal="left" wrapText="1"/>
    </xf>
    <xf numFmtId="0" fontId="11" fillId="0" borderId="0" xfId="0" applyFont="1" applyAlignment="1">
      <alignment horizontal="left"/>
    </xf>
    <xf numFmtId="17" fontId="0" fillId="0" borderId="10" xfId="0" applyNumberFormat="1" applyFont="1" applyFill="1" applyBorder="1" applyAlignment="1">
      <alignment/>
    </xf>
    <xf numFmtId="0" fontId="71" fillId="0" borderId="10" xfId="0" applyFont="1" applyBorder="1" applyAlignment="1">
      <alignment/>
    </xf>
    <xf numFmtId="0" fontId="66" fillId="0" borderId="0" xfId="0" applyFont="1" applyAlignment="1">
      <alignment vertical="center"/>
    </xf>
    <xf numFmtId="0" fontId="71" fillId="0" borderId="10" xfId="0" applyFont="1" applyBorder="1" applyAlignment="1">
      <alignment wrapText="1"/>
    </xf>
    <xf numFmtId="0" fontId="11" fillId="0" borderId="0" xfId="0" applyNumberFormat="1" applyFont="1" applyAlignment="1">
      <alignment horizontal="left"/>
    </xf>
    <xf numFmtId="0" fontId="66" fillId="0" borderId="10"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6" fillId="0" borderId="0" xfId="0"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horizontal="left"/>
    </xf>
    <xf numFmtId="0" fontId="6" fillId="0" borderId="0" xfId="0" applyNumberFormat="1" applyFont="1" applyFill="1" applyBorder="1" applyAlignment="1">
      <alignment horizontal="center"/>
    </xf>
    <xf numFmtId="0" fontId="6" fillId="0" borderId="10" xfId="0" applyFont="1" applyFill="1" applyBorder="1" applyAlignment="1">
      <alignment horizontal="left" wrapText="1"/>
    </xf>
    <xf numFmtId="173" fontId="6" fillId="0" borderId="10" xfId="0" applyNumberFormat="1" applyFont="1" applyFill="1" applyBorder="1" applyAlignment="1">
      <alignment horizontal="left" wrapText="1"/>
    </xf>
    <xf numFmtId="0" fontId="6" fillId="0" borderId="10" xfId="0" applyNumberFormat="1" applyFont="1" applyFill="1" applyBorder="1" applyAlignment="1">
      <alignment horizontal="left" wrapText="1"/>
    </xf>
    <xf numFmtId="0" fontId="6" fillId="0" borderId="10" xfId="0" applyFont="1" applyFill="1" applyBorder="1" applyAlignment="1">
      <alignment horizontal="left"/>
    </xf>
    <xf numFmtId="0" fontId="5" fillId="0" borderId="0" xfId="0" applyFont="1" applyFill="1" applyBorder="1" applyAlignment="1">
      <alignment horizontal="center"/>
    </xf>
    <xf numFmtId="0" fontId="5" fillId="0" borderId="10" xfId="0" applyFont="1" applyFill="1" applyBorder="1" applyAlignment="1">
      <alignment horizontal="center"/>
    </xf>
    <xf numFmtId="0" fontId="5" fillId="0" borderId="10" xfId="0" applyNumberFormat="1" applyFont="1" applyFill="1" applyBorder="1" applyAlignment="1">
      <alignment horizontal="center"/>
    </xf>
    <xf numFmtId="0" fontId="69" fillId="0" borderId="10" xfId="0" applyFont="1" applyFill="1" applyBorder="1" applyAlignment="1">
      <alignment horizontal="left" vertical="center"/>
    </xf>
    <xf numFmtId="0" fontId="66" fillId="0" borderId="10" xfId="0" applyFont="1" applyFill="1" applyBorder="1" applyAlignment="1">
      <alignment horizontal="left"/>
    </xf>
    <xf numFmtId="0" fontId="66" fillId="0" borderId="10" xfId="0" applyFont="1" applyFill="1" applyBorder="1" applyAlignment="1">
      <alignment/>
    </xf>
    <xf numFmtId="0" fontId="0" fillId="0" borderId="10" xfId="0" applyFont="1" applyFill="1" applyBorder="1" applyAlignment="1">
      <alignment/>
    </xf>
    <xf numFmtId="173" fontId="5" fillId="0" borderId="10" xfId="0" applyNumberFormat="1" applyFont="1" applyFill="1" applyBorder="1" applyAlignment="1">
      <alignment horizontal="left" wrapText="1"/>
    </xf>
    <xf numFmtId="0" fontId="66" fillId="0" borderId="10" xfId="0" applyFont="1" applyFill="1" applyBorder="1" applyAlignment="1">
      <alignment horizontal="left" wrapText="1"/>
    </xf>
    <xf numFmtId="0" fontId="72" fillId="0" borderId="0" xfId="0" applyFont="1" applyFill="1" applyAlignment="1">
      <alignment/>
    </xf>
    <xf numFmtId="0" fontId="68" fillId="0" borderId="0" xfId="0" applyFont="1" applyFill="1" applyAlignment="1">
      <alignment/>
    </xf>
    <xf numFmtId="0" fontId="68" fillId="0" borderId="10" xfId="0" applyFont="1" applyFill="1" applyBorder="1" applyAlignment="1">
      <alignment horizontal="left" wrapText="1"/>
    </xf>
    <xf numFmtId="0" fontId="6" fillId="0" borderId="10" xfId="0" applyNumberFormat="1" applyFont="1" applyFill="1" applyBorder="1" applyAlignment="1">
      <alignment horizontal="left"/>
    </xf>
    <xf numFmtId="0" fontId="69" fillId="0" borderId="10" xfId="0" applyFont="1" applyFill="1" applyBorder="1" applyAlignment="1">
      <alignment/>
    </xf>
    <xf numFmtId="169" fontId="6" fillId="0" borderId="10" xfId="0" applyNumberFormat="1" applyFont="1" applyFill="1" applyBorder="1" applyAlignment="1">
      <alignment horizontal="left"/>
    </xf>
    <xf numFmtId="173" fontId="6" fillId="0" borderId="10" xfId="0" applyNumberFormat="1" applyFont="1" applyFill="1" applyBorder="1" applyAlignment="1">
      <alignment horizontal="left"/>
    </xf>
    <xf numFmtId="0" fontId="66" fillId="0" borderId="10" xfId="0" applyFont="1" applyFill="1" applyBorder="1" applyAlignment="1">
      <alignment wrapText="1"/>
    </xf>
    <xf numFmtId="0" fontId="68" fillId="0" borderId="10" xfId="0" applyNumberFormat="1" applyFont="1" applyFill="1" applyBorder="1" applyAlignment="1">
      <alignment horizontal="left" wrapText="1"/>
    </xf>
    <xf numFmtId="0" fontId="72" fillId="0" borderId="10" xfId="0" applyFont="1" applyFill="1" applyBorder="1" applyAlignment="1">
      <alignment horizontal="left" wrapText="1"/>
    </xf>
    <xf numFmtId="0" fontId="6" fillId="0" borderId="10" xfId="0" applyFont="1" applyFill="1" applyBorder="1" applyAlignment="1">
      <alignment/>
    </xf>
    <xf numFmtId="0" fontId="66" fillId="0" borderId="10" xfId="0" applyNumberFormat="1" applyFont="1" applyFill="1" applyBorder="1" applyAlignment="1">
      <alignment horizontal="left" wrapText="1"/>
    </xf>
    <xf numFmtId="0" fontId="69" fillId="0" borderId="10" xfId="0" applyFont="1" applyFill="1" applyBorder="1" applyAlignment="1">
      <alignment wrapText="1"/>
    </xf>
    <xf numFmtId="169" fontId="11" fillId="0" borderId="10" xfId="0" applyNumberFormat="1" applyFont="1" applyFill="1" applyBorder="1" applyAlignment="1">
      <alignment horizontal="left"/>
    </xf>
    <xf numFmtId="0" fontId="72" fillId="0" borderId="10" xfId="0" applyNumberFormat="1" applyFont="1" applyFill="1" applyBorder="1" applyAlignment="1">
      <alignment horizontal="left" wrapText="1"/>
    </xf>
    <xf numFmtId="173" fontId="5" fillId="0" borderId="0" xfId="0" applyNumberFormat="1" applyFont="1" applyFill="1" applyBorder="1" applyAlignment="1">
      <alignment horizontal="left"/>
    </xf>
    <xf numFmtId="0" fontId="5" fillId="0" borderId="0" xfId="0" applyNumberFormat="1" applyFont="1" applyFill="1" applyBorder="1" applyAlignment="1">
      <alignment horizontal="center"/>
    </xf>
    <xf numFmtId="0" fontId="13" fillId="0" borderId="1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xf>
    <xf numFmtId="173" fontId="13" fillId="0" borderId="10" xfId="0" applyNumberFormat="1" applyFont="1" applyBorder="1" applyAlignment="1">
      <alignment horizontal="center"/>
    </xf>
    <xf numFmtId="173" fontId="13" fillId="0" borderId="10" xfId="0" applyNumberFormat="1" applyFont="1" applyBorder="1" applyAlignment="1">
      <alignment/>
    </xf>
    <xf numFmtId="0" fontId="13" fillId="0" borderId="10" xfId="0" applyNumberFormat="1" applyFont="1" applyBorder="1" applyAlignment="1">
      <alignment/>
    </xf>
    <xf numFmtId="0" fontId="13" fillId="0" borderId="10" xfId="0" applyFont="1" applyBorder="1" applyAlignment="1">
      <alignment/>
    </xf>
    <xf numFmtId="0" fontId="13" fillId="0" borderId="0" xfId="0" applyFont="1" applyBorder="1" applyAlignment="1">
      <alignment horizontal="center" vertical="center"/>
    </xf>
    <xf numFmtId="0" fontId="13" fillId="0" borderId="10" xfId="0" applyFont="1" applyBorder="1" applyAlignment="1">
      <alignment vertical="center" wrapText="1"/>
    </xf>
    <xf numFmtId="17" fontId="14" fillId="0" borderId="10" xfId="0" applyNumberFormat="1" applyFont="1" applyFill="1" applyBorder="1" applyAlignment="1">
      <alignment/>
    </xf>
    <xf numFmtId="0" fontId="13" fillId="0" borderId="10" xfId="0" applyFont="1" applyBorder="1" applyAlignment="1">
      <alignment/>
    </xf>
    <xf numFmtId="17" fontId="0" fillId="0" borderId="10" xfId="0" applyNumberFormat="1" applyFont="1" applyBorder="1" applyAlignment="1">
      <alignment/>
    </xf>
    <xf numFmtId="0" fontId="66" fillId="0" borderId="10" xfId="0" applyFont="1" applyBorder="1" applyAlignment="1">
      <alignment/>
    </xf>
    <xf numFmtId="0" fontId="67" fillId="0" borderId="10" xfId="0" applyFont="1" applyBorder="1" applyAlignment="1">
      <alignment vertical="center"/>
    </xf>
    <xf numFmtId="0" fontId="66" fillId="0" borderId="10" xfId="0" applyFont="1" applyBorder="1" applyAlignment="1" quotePrefix="1">
      <alignment vertical="center"/>
    </xf>
    <xf numFmtId="0" fontId="5" fillId="0" borderId="10" xfId="0" applyFont="1" applyFill="1" applyBorder="1" applyAlignment="1">
      <alignment vertical="center"/>
    </xf>
    <xf numFmtId="0" fontId="69" fillId="0" borderId="10" xfId="0" applyFont="1" applyBorder="1" applyAlignment="1">
      <alignment horizontal="left" vertical="center"/>
    </xf>
    <xf numFmtId="0" fontId="69" fillId="0" borderId="10" xfId="0" applyFont="1" applyBorder="1" applyAlignment="1">
      <alignment horizontal="center" vertical="center"/>
    </xf>
    <xf numFmtId="0" fontId="69" fillId="0" borderId="10" xfId="0" applyFont="1" applyFill="1" applyBorder="1" applyAlignment="1">
      <alignment vertical="center"/>
    </xf>
    <xf numFmtId="0" fontId="5" fillId="0" borderId="11" xfId="0" applyFont="1" applyBorder="1" applyAlignment="1">
      <alignment/>
    </xf>
    <xf numFmtId="17" fontId="0" fillId="0" borderId="10" xfId="0" applyNumberFormat="1" applyFont="1" applyBorder="1" applyAlignment="1">
      <alignment/>
    </xf>
    <xf numFmtId="17" fontId="0" fillId="0" borderId="10" xfId="0" applyNumberFormat="1" applyFont="1" applyFill="1" applyBorder="1" applyAlignment="1">
      <alignment/>
    </xf>
    <xf numFmtId="0" fontId="73" fillId="0" borderId="10" xfId="0" applyFont="1" applyBorder="1" applyAlignment="1">
      <alignment vertical="center" wrapText="1"/>
    </xf>
    <xf numFmtId="0" fontId="71" fillId="0" borderId="10" xfId="0" applyFont="1" applyBorder="1" applyAlignment="1">
      <alignment/>
    </xf>
    <xf numFmtId="0" fontId="69" fillId="32" borderId="10" xfId="0" applyFont="1" applyFill="1" applyBorder="1" applyAlignment="1">
      <alignment wrapText="1"/>
    </xf>
    <xf numFmtId="0" fontId="45" fillId="0" borderId="10" xfId="0" applyFont="1" applyBorder="1" applyAlignment="1">
      <alignment vertical="center"/>
    </xf>
    <xf numFmtId="0" fontId="70" fillId="0" borderId="10" xfId="0" applyFont="1" applyBorder="1" applyAlignment="1">
      <alignment/>
    </xf>
    <xf numFmtId="173" fontId="5" fillId="0" borderId="0" xfId="0" applyNumberFormat="1" applyFont="1" applyAlignment="1">
      <alignment vertical="center"/>
    </xf>
    <xf numFmtId="173"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33" borderId="10" xfId="0" applyFont="1" applyFill="1" applyBorder="1" applyAlignment="1">
      <alignment vertical="center"/>
    </xf>
    <xf numFmtId="0" fontId="6" fillId="33" borderId="10" xfId="0" applyFont="1" applyFill="1" applyBorder="1" applyAlignment="1">
      <alignment horizontal="left" vertical="center"/>
    </xf>
    <xf numFmtId="173" fontId="6" fillId="33" borderId="10" xfId="0" applyNumberFormat="1" applyFont="1" applyFill="1" applyBorder="1" applyAlignment="1">
      <alignment vertical="center"/>
    </xf>
    <xf numFmtId="171" fontId="6" fillId="33" borderId="10" xfId="0" applyNumberFormat="1" applyFont="1" applyFill="1" applyBorder="1" applyAlignment="1">
      <alignment vertical="center" wrapText="1"/>
    </xf>
    <xf numFmtId="0" fontId="6" fillId="33" borderId="10" xfId="0" applyNumberFormat="1" applyFont="1" applyFill="1" applyBorder="1" applyAlignment="1">
      <alignment vertical="center"/>
    </xf>
    <xf numFmtId="0" fontId="6" fillId="33" borderId="10" xfId="0" applyNumberFormat="1" applyFont="1" applyFill="1" applyBorder="1" applyAlignment="1">
      <alignment horizontal="center" vertical="center"/>
    </xf>
    <xf numFmtId="0" fontId="6" fillId="33" borderId="10" xfId="0" applyNumberFormat="1" applyFont="1" applyFill="1" applyBorder="1" applyAlignment="1">
      <alignment vertical="center" wrapText="1"/>
    </xf>
    <xf numFmtId="0" fontId="5" fillId="0" borderId="10" xfId="0" applyNumberFormat="1" applyFont="1" applyBorder="1" applyAlignment="1">
      <alignment horizontal="center" vertical="center"/>
    </xf>
    <xf numFmtId="171" fontId="5" fillId="0" borderId="10" xfId="0" applyNumberFormat="1" applyFont="1" applyBorder="1" applyAlignment="1">
      <alignment horizontal="center" vertical="center"/>
    </xf>
    <xf numFmtId="0" fontId="11" fillId="0" borderId="0" xfId="0" applyFont="1" applyBorder="1" applyAlignment="1">
      <alignment vertical="center"/>
    </xf>
    <xf numFmtId="0" fontId="5" fillId="33" borderId="10" xfId="0" applyFont="1" applyFill="1" applyBorder="1" applyAlignment="1">
      <alignment vertical="center"/>
    </xf>
    <xf numFmtId="0" fontId="5" fillId="33" borderId="10" xfId="0" applyFont="1" applyFill="1" applyBorder="1" applyAlignment="1">
      <alignment horizontal="left" vertical="center"/>
    </xf>
    <xf numFmtId="17" fontId="5" fillId="33" borderId="10" xfId="0" applyNumberFormat="1" applyFont="1" applyFill="1" applyBorder="1" applyAlignment="1">
      <alignment vertical="center"/>
    </xf>
    <xf numFmtId="0" fontId="5" fillId="33" borderId="10" xfId="0" applyNumberFormat="1" applyFont="1" applyFill="1" applyBorder="1" applyAlignment="1">
      <alignment vertical="center"/>
    </xf>
    <xf numFmtId="17" fontId="5" fillId="0" borderId="10" xfId="0" applyNumberFormat="1" applyFont="1" applyBorder="1" applyAlignment="1">
      <alignment vertical="center"/>
    </xf>
    <xf numFmtId="0" fontId="5" fillId="33" borderId="10" xfId="0" applyNumberFormat="1" applyFont="1" applyFill="1" applyBorder="1" applyAlignment="1">
      <alignment horizontal="center" vertical="center"/>
    </xf>
    <xf numFmtId="0" fontId="67" fillId="0" borderId="0" xfId="0" applyFont="1" applyBorder="1" applyAlignment="1">
      <alignment vertical="center"/>
    </xf>
    <xf numFmtId="173" fontId="5" fillId="33" borderId="10" xfId="0" applyNumberFormat="1" applyFont="1" applyFill="1" applyBorder="1" applyAlignment="1">
      <alignment vertical="center" wrapText="1"/>
    </xf>
    <xf numFmtId="171" fontId="5" fillId="33" borderId="10" xfId="0" applyNumberFormat="1" applyFont="1" applyFill="1" applyBorder="1" applyAlignment="1">
      <alignment vertical="center" wrapText="1"/>
    </xf>
    <xf numFmtId="0" fontId="5" fillId="33" borderId="10" xfId="0" applyFont="1" applyFill="1" applyBorder="1" applyAlignment="1">
      <alignment vertical="center" wrapText="1"/>
    </xf>
    <xf numFmtId="0" fontId="66" fillId="33" borderId="10" xfId="0" applyFont="1" applyFill="1" applyBorder="1" applyAlignment="1">
      <alignment vertical="center"/>
    </xf>
    <xf numFmtId="0" fontId="5" fillId="33" borderId="10" xfId="0" applyNumberFormat="1" applyFont="1" applyFill="1" applyBorder="1" applyAlignment="1">
      <alignment vertical="center" wrapText="1"/>
    </xf>
    <xf numFmtId="173" fontId="66" fillId="0" borderId="10" xfId="0" applyNumberFormat="1" applyFont="1" applyBorder="1" applyAlignment="1">
      <alignment vertical="center"/>
    </xf>
    <xf numFmtId="0" fontId="66" fillId="0" borderId="10" xfId="0" applyFont="1" applyBorder="1" applyAlignment="1">
      <alignment vertical="center" wrapText="1"/>
    </xf>
    <xf numFmtId="173" fontId="5" fillId="33" borderId="10" xfId="0" applyNumberFormat="1" applyFont="1" applyFill="1" applyBorder="1" applyAlignment="1">
      <alignment vertical="center"/>
    </xf>
    <xf numFmtId="0" fontId="66" fillId="33" borderId="10" xfId="0" applyFont="1" applyFill="1" applyBorder="1" applyAlignment="1">
      <alignment horizontal="center" vertical="center"/>
    </xf>
    <xf numFmtId="171" fontId="5" fillId="33" borderId="10" xfId="0" applyNumberFormat="1" applyFont="1" applyFill="1" applyBorder="1" applyAlignment="1">
      <alignment vertical="center"/>
    </xf>
    <xf numFmtId="0" fontId="66" fillId="33" borderId="1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Alignment="1">
      <alignment vertical="center"/>
    </xf>
    <xf numFmtId="0" fontId="66" fillId="0" borderId="0" xfId="0" applyFont="1" applyFill="1" applyAlignment="1">
      <alignment vertical="center"/>
    </xf>
    <xf numFmtId="0" fontId="11" fillId="0" borderId="0"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Alignment="1">
      <alignment vertical="center"/>
    </xf>
    <xf numFmtId="16" fontId="66" fillId="33" borderId="10" xfId="0" applyNumberFormat="1" applyFont="1" applyFill="1" applyBorder="1" applyAlignment="1">
      <alignment vertical="center"/>
    </xf>
    <xf numFmtId="0" fontId="66" fillId="32" borderId="10" xfId="0" applyFont="1" applyFill="1" applyBorder="1" applyAlignment="1">
      <alignment vertical="center" wrapText="1"/>
    </xf>
    <xf numFmtId="173" fontId="5" fillId="0" borderId="10" xfId="0" applyNumberFormat="1" applyFont="1" applyBorder="1" applyAlignment="1">
      <alignment horizontal="left" vertical="center"/>
    </xf>
    <xf numFmtId="0" fontId="66" fillId="33" borderId="10" xfId="0" applyFont="1" applyFill="1" applyBorder="1" applyAlignment="1">
      <alignment vertical="center" wrapText="1"/>
    </xf>
    <xf numFmtId="17" fontId="5" fillId="33" borderId="10" xfId="0" applyNumberFormat="1" applyFont="1" applyFill="1" applyBorder="1" applyAlignment="1">
      <alignment vertical="center" wrapText="1"/>
    </xf>
    <xf numFmtId="0" fontId="69" fillId="32" borderId="10" xfId="0" applyFont="1" applyFill="1" applyBorder="1" applyAlignment="1">
      <alignment vertical="center" wrapText="1"/>
    </xf>
    <xf numFmtId="171" fontId="5" fillId="0" borderId="10" xfId="0" applyNumberFormat="1" applyFont="1" applyBorder="1" applyAlignment="1">
      <alignment horizontal="left" vertical="center"/>
    </xf>
    <xf numFmtId="169" fontId="5" fillId="33" borderId="10" xfId="0" applyNumberFormat="1" applyFont="1" applyFill="1" applyBorder="1" applyAlignment="1">
      <alignment vertical="center"/>
    </xf>
    <xf numFmtId="17" fontId="5" fillId="0" borderId="10" xfId="0" applyNumberFormat="1" applyFont="1" applyFill="1" applyBorder="1" applyAlignment="1">
      <alignment vertical="center"/>
    </xf>
    <xf numFmtId="0" fontId="5" fillId="34" borderId="0" xfId="0" applyFont="1" applyFill="1" applyAlignment="1">
      <alignment vertical="center"/>
    </xf>
    <xf numFmtId="0" fontId="5" fillId="33" borderId="10" xfId="0" applyNumberFormat="1" applyFont="1" applyFill="1" applyBorder="1" applyAlignment="1">
      <alignment horizontal="center" vertical="center" wrapText="1"/>
    </xf>
    <xf numFmtId="17" fontId="5" fillId="0" borderId="10" xfId="0" applyNumberFormat="1" applyFont="1" applyBorder="1" applyAlignment="1">
      <alignment vertical="center" wrapText="1"/>
    </xf>
    <xf numFmtId="173" fontId="5" fillId="0" borderId="10" xfId="0" applyNumberFormat="1" applyFont="1" applyFill="1" applyBorder="1" applyAlignment="1">
      <alignment vertical="center"/>
    </xf>
    <xf numFmtId="17" fontId="5" fillId="0" borderId="10" xfId="0" applyNumberFormat="1" applyFont="1" applyBorder="1" applyAlignment="1">
      <alignment horizontal="left" vertical="center"/>
    </xf>
    <xf numFmtId="0" fontId="5" fillId="0" borderId="10" xfId="0" applyFont="1" applyFill="1" applyBorder="1" applyAlignment="1">
      <alignment horizontal="left" vertical="center"/>
    </xf>
    <xf numFmtId="171" fontId="5" fillId="0" borderId="0" xfId="0" applyNumberFormat="1" applyFont="1" applyAlignment="1">
      <alignment horizontal="center" vertical="center"/>
    </xf>
    <xf numFmtId="0" fontId="5" fillId="0" borderId="0" xfId="0" applyNumberFormat="1" applyFont="1" applyAlignment="1">
      <alignment horizontal="center" vertical="center"/>
    </xf>
    <xf numFmtId="0" fontId="68" fillId="0" borderId="10" xfId="0" applyFont="1" applyFill="1" applyBorder="1" applyAlignment="1">
      <alignment horizontal="left" vertical="center"/>
    </xf>
    <xf numFmtId="0" fontId="68" fillId="0" borderId="10" xfId="0" applyFont="1" applyFill="1" applyBorder="1" applyAlignment="1">
      <alignment vertical="center" wrapText="1"/>
    </xf>
    <xf numFmtId="0" fontId="6" fillId="0" borderId="10" xfId="0" applyFont="1" applyFill="1" applyBorder="1" applyAlignment="1">
      <alignment vertical="center" wrapText="1"/>
    </xf>
    <xf numFmtId="0" fontId="6" fillId="0" borderId="10" xfId="0" applyNumberFormat="1" applyFont="1" applyBorder="1" applyAlignment="1">
      <alignment horizontal="center" vertical="center"/>
    </xf>
    <xf numFmtId="169" fontId="5" fillId="0" borderId="10" xfId="0" applyNumberFormat="1" applyFont="1" applyFill="1" applyBorder="1" applyAlignment="1">
      <alignment horizontal="left" vertical="center"/>
    </xf>
    <xf numFmtId="0" fontId="5" fillId="0" borderId="10" xfId="0" applyNumberFormat="1" applyFont="1" applyFill="1" applyBorder="1" applyAlignment="1">
      <alignment horizontal="left" vertical="center"/>
    </xf>
    <xf numFmtId="0" fontId="69" fillId="0" borderId="10" xfId="0" applyFont="1" applyFill="1" applyBorder="1" applyAlignment="1">
      <alignment vertical="center" wrapText="1"/>
    </xf>
    <xf numFmtId="0" fontId="5" fillId="0" borderId="10" xfId="0" applyFont="1" applyFill="1" applyBorder="1" applyAlignment="1">
      <alignment/>
    </xf>
    <xf numFmtId="0" fontId="6" fillId="0" borderId="10" xfId="0" applyFont="1" applyFill="1" applyBorder="1" applyAlignment="1">
      <alignment horizontal="left" vertical="center"/>
    </xf>
    <xf numFmtId="169" fontId="6" fillId="0" borderId="10" xfId="0" applyNumberFormat="1" applyFont="1" applyFill="1" applyBorder="1" applyAlignment="1">
      <alignment horizontal="left" vertical="center"/>
    </xf>
    <xf numFmtId="0" fontId="6" fillId="0" borderId="10" xfId="0" applyNumberFormat="1" applyFont="1" applyFill="1" applyBorder="1" applyAlignment="1">
      <alignment horizontal="left" vertical="center"/>
    </xf>
    <xf numFmtId="0" fontId="6" fillId="0" borderId="10" xfId="0" applyFont="1" applyFill="1" applyBorder="1" applyAlignment="1">
      <alignment horizontal="left" vertical="center" wrapText="1"/>
    </xf>
    <xf numFmtId="0" fontId="12" fillId="0" borderId="0" xfId="0" applyFont="1" applyBorder="1" applyAlignment="1">
      <alignment horizontal="center" vertical="center"/>
    </xf>
    <xf numFmtId="0" fontId="12" fillId="0" borderId="0" xfId="0" applyFont="1" applyBorder="1" applyAlignment="1">
      <alignment/>
    </xf>
    <xf numFmtId="0" fontId="67" fillId="33" borderId="11" xfId="0" applyFont="1" applyFill="1" applyBorder="1" applyAlignment="1">
      <alignment horizontal="left"/>
    </xf>
    <xf numFmtId="17" fontId="0" fillId="0" borderId="10" xfId="0" applyNumberFormat="1" applyFont="1" applyFill="1" applyBorder="1" applyAlignment="1">
      <alignment wrapText="1"/>
    </xf>
    <xf numFmtId="0" fontId="70" fillId="0" borderId="10" xfId="0" applyFont="1" applyFill="1" applyBorder="1" applyAlignment="1">
      <alignment horizontal="left" vertical="center"/>
    </xf>
    <xf numFmtId="0" fontId="68" fillId="0" borderId="10" xfId="0" applyFont="1" applyFill="1" applyBorder="1" applyAlignment="1">
      <alignment/>
    </xf>
    <xf numFmtId="17" fontId="0" fillId="0" borderId="10" xfId="0" applyNumberFormat="1" applyFont="1" applyBorder="1" applyAlignment="1">
      <alignment wrapText="1"/>
    </xf>
    <xf numFmtId="0" fontId="70" fillId="0" borderId="10" xfId="0" applyFont="1" applyFill="1" applyBorder="1" applyAlignment="1">
      <alignment vertical="center" wrapText="1"/>
    </xf>
    <xf numFmtId="0" fontId="6" fillId="0" borderId="10" xfId="0" applyFont="1" applyFill="1" applyBorder="1" applyAlignment="1">
      <alignment wrapText="1"/>
    </xf>
    <xf numFmtId="0" fontId="68" fillId="0" borderId="10" xfId="0" applyFont="1" applyBorder="1" applyAlignment="1">
      <alignment/>
    </xf>
    <xf numFmtId="0" fontId="74" fillId="0" borderId="10" xfId="0" applyFont="1" applyBorder="1" applyAlignment="1">
      <alignment/>
    </xf>
    <xf numFmtId="173" fontId="6" fillId="0" borderId="10" xfId="0" applyNumberFormat="1" applyFont="1" applyBorder="1" applyAlignment="1">
      <alignment horizontal="left" wrapText="1"/>
    </xf>
    <xf numFmtId="0" fontId="70" fillId="32" borderId="10" xfId="0" applyFont="1" applyFill="1" applyBorder="1" applyAlignment="1">
      <alignment wrapText="1"/>
    </xf>
    <xf numFmtId="17" fontId="16" fillId="0" borderId="10" xfId="0" applyNumberFormat="1" applyFont="1" applyBorder="1" applyAlignment="1">
      <alignment wrapText="1"/>
    </xf>
    <xf numFmtId="0" fontId="66" fillId="0" borderId="10" xfId="0" applyFont="1" applyBorder="1" applyAlignment="1">
      <alignment wrapText="1"/>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0" xfId="0" applyNumberFormat="1" applyFont="1" applyBorder="1" applyAlignment="1">
      <alignment/>
    </xf>
    <xf numFmtId="0" fontId="5" fillId="0" borderId="10" xfId="0" applyNumberFormat="1" applyFont="1" applyBorder="1" applyAlignment="1">
      <alignment horizontal="left" vertical="center"/>
    </xf>
    <xf numFmtId="0" fontId="68" fillId="0" borderId="10" xfId="0" applyFont="1" applyBorder="1" applyAlignment="1">
      <alignment vertical="center" wrapText="1"/>
    </xf>
    <xf numFmtId="0" fontId="17" fillId="0" borderId="0" xfId="0" applyFont="1" applyAlignment="1">
      <alignment horizontal="left"/>
    </xf>
    <xf numFmtId="0" fontId="17" fillId="0" borderId="0" xfId="0" applyFont="1" applyAlignment="1">
      <alignment/>
    </xf>
    <xf numFmtId="173" fontId="17" fillId="0" borderId="0" xfId="0" applyNumberFormat="1" applyFont="1" applyAlignment="1">
      <alignment horizontal="center"/>
    </xf>
    <xf numFmtId="173" fontId="17" fillId="0" borderId="0" xfId="0" applyNumberFormat="1" applyFont="1" applyAlignment="1">
      <alignment/>
    </xf>
    <xf numFmtId="171" fontId="17" fillId="0" borderId="0" xfId="0" applyNumberFormat="1" applyFont="1" applyAlignment="1">
      <alignment/>
    </xf>
    <xf numFmtId="0" fontId="17" fillId="0" borderId="0" xfId="0" applyFont="1" applyAlignment="1">
      <alignment horizontal="center"/>
    </xf>
    <xf numFmtId="0" fontId="75" fillId="0" borderId="0" xfId="0" applyFont="1" applyBorder="1" applyAlignment="1">
      <alignment horizontal="center" vertical="center"/>
    </xf>
    <xf numFmtId="0" fontId="75" fillId="0" borderId="0" xfId="0" applyFont="1" applyBorder="1" applyAlignment="1">
      <alignment vertical="center"/>
    </xf>
    <xf numFmtId="0" fontId="76" fillId="0" borderId="0" xfId="0" applyFont="1" applyBorder="1" applyAlignment="1">
      <alignment/>
    </xf>
    <xf numFmtId="0" fontId="76" fillId="0" borderId="0" xfId="0" applyFont="1" applyBorder="1" applyAlignment="1">
      <alignment horizontal="center" vertical="center"/>
    </xf>
    <xf numFmtId="0" fontId="69" fillId="0" borderId="10" xfId="0" applyFont="1" applyFill="1" applyBorder="1" applyAlignment="1">
      <alignment horizontal="left" vertical="center" wrapText="1"/>
    </xf>
    <xf numFmtId="171" fontId="5" fillId="0" borderId="10" xfId="0" applyNumberFormat="1" applyFont="1" applyBorder="1" applyAlignment="1">
      <alignment horizontal="center" vertical="center" wrapText="1"/>
    </xf>
    <xf numFmtId="0" fontId="6" fillId="0" borderId="0" xfId="0" applyNumberFormat="1" applyFont="1" applyFill="1" applyBorder="1" applyAlignment="1">
      <alignment horizontal="left"/>
    </xf>
    <xf numFmtId="0" fontId="5" fillId="0" borderId="10" xfId="0" applyNumberFormat="1" applyFont="1" applyFill="1" applyBorder="1" applyAlignment="1">
      <alignment horizontal="left" wrapText="1"/>
    </xf>
    <xf numFmtId="0" fontId="0" fillId="0" borderId="10" xfId="0" applyNumberFormat="1" applyFont="1" applyFill="1" applyBorder="1" applyAlignment="1">
      <alignment/>
    </xf>
    <xf numFmtId="0" fontId="5" fillId="0" borderId="0" xfId="0" applyNumberFormat="1" applyFont="1" applyFill="1" applyBorder="1" applyAlignment="1">
      <alignment horizontal="left"/>
    </xf>
    <xf numFmtId="173" fontId="5" fillId="0" borderId="10" xfId="0" applyNumberFormat="1" applyFont="1" applyBorder="1" applyAlignment="1">
      <alignment vertical="center" wrapText="1"/>
    </xf>
    <xf numFmtId="16" fontId="6" fillId="0" borderId="10" xfId="0" applyNumberFormat="1" applyFont="1" applyBorder="1" applyAlignment="1">
      <alignment vertical="center"/>
    </xf>
    <xf numFmtId="0" fontId="68" fillId="0" borderId="10" xfId="0" applyFont="1" applyBorder="1" applyAlignment="1">
      <alignment vertical="center"/>
    </xf>
    <xf numFmtId="0" fontId="76" fillId="0" borderId="0" xfId="0" applyFont="1" applyAlignment="1">
      <alignment vertical="center"/>
    </xf>
    <xf numFmtId="0" fontId="8" fillId="0" borderId="0" xfId="0" applyFont="1" applyAlignment="1">
      <alignment vertical="center"/>
    </xf>
    <xf numFmtId="0" fontId="0" fillId="0" borderId="10" xfId="0" applyFont="1" applyBorder="1" applyAlignment="1">
      <alignment horizontal="center" vertical="center"/>
    </xf>
    <xf numFmtId="0" fontId="68" fillId="0" borderId="0" xfId="0" applyFont="1" applyAlignment="1">
      <alignment vertical="center"/>
    </xf>
    <xf numFmtId="49" fontId="66" fillId="0" borderId="10" xfId="0" applyNumberFormat="1" applyFont="1" applyBorder="1" applyAlignment="1">
      <alignment vertical="center"/>
    </xf>
    <xf numFmtId="17" fontId="6" fillId="0" borderId="10" xfId="0" applyNumberFormat="1" applyFont="1" applyBorder="1" applyAlignment="1">
      <alignment vertical="center"/>
    </xf>
    <xf numFmtId="0" fontId="68" fillId="32" borderId="10" xfId="0" applyFont="1" applyFill="1" applyBorder="1" applyAlignment="1">
      <alignment vertical="center" wrapText="1"/>
    </xf>
    <xf numFmtId="0" fontId="71" fillId="0" borderId="10" xfId="0" applyFont="1" applyFill="1" applyBorder="1" applyAlignment="1">
      <alignment wrapText="1"/>
    </xf>
    <xf numFmtId="171" fontId="5" fillId="0" borderId="10" xfId="0" applyNumberFormat="1" applyFont="1" applyFill="1" applyBorder="1" applyAlignment="1">
      <alignment/>
    </xf>
    <xf numFmtId="0" fontId="66" fillId="0" borderId="10" xfId="0" applyFont="1" applyFill="1" applyBorder="1" applyAlignment="1">
      <alignment/>
    </xf>
    <xf numFmtId="0" fontId="71" fillId="0" borderId="10" xfId="0" applyFont="1" applyFill="1" applyBorder="1" applyAlignment="1">
      <alignment/>
    </xf>
    <xf numFmtId="17" fontId="0" fillId="0" borderId="10" xfId="0" applyNumberFormat="1" applyFont="1" applyFill="1" applyBorder="1" applyAlignment="1">
      <alignment vertical="center"/>
    </xf>
    <xf numFmtId="0" fontId="71" fillId="0" borderId="10" xfId="0" applyFont="1" applyFill="1" applyBorder="1" applyAlignment="1">
      <alignment vertical="center" wrapText="1"/>
    </xf>
    <xf numFmtId="0" fontId="5" fillId="0" borderId="0" xfId="0" applyFont="1" applyFill="1" applyAlignment="1">
      <alignment horizontal="left" vertical="center"/>
    </xf>
    <xf numFmtId="0" fontId="6" fillId="0" borderId="10" xfId="0" applyFont="1" applyBorder="1" applyAlignment="1">
      <alignment horizontal="center"/>
    </xf>
    <xf numFmtId="0" fontId="0" fillId="0" borderId="10" xfId="0" applyFont="1" applyBorder="1" applyAlignment="1">
      <alignment horizontal="center"/>
    </xf>
    <xf numFmtId="0" fontId="66" fillId="0" borderId="10" xfId="0" applyFont="1" applyBorder="1" applyAlignment="1">
      <alignment horizontal="center"/>
    </xf>
    <xf numFmtId="0" fontId="5" fillId="0" borderId="10" xfId="0" applyNumberFormat="1" applyFont="1" applyBorder="1" applyAlignment="1">
      <alignment horizontal="center" wrapText="1"/>
    </xf>
    <xf numFmtId="0" fontId="5" fillId="33" borderId="10" xfId="0" applyFont="1" applyFill="1" applyBorder="1" applyAlignment="1">
      <alignment horizontal="center"/>
    </xf>
    <xf numFmtId="0" fontId="5" fillId="0" borderId="10" xfId="0" applyFont="1" applyBorder="1" applyAlignment="1">
      <alignment horizontal="center" wrapText="1"/>
    </xf>
    <xf numFmtId="0" fontId="6" fillId="0" borderId="10" xfId="0" applyNumberFormat="1" applyFont="1" applyBorder="1" applyAlignment="1">
      <alignment horizontal="center" wrapText="1"/>
    </xf>
    <xf numFmtId="0" fontId="6" fillId="0" borderId="10" xfId="0" applyFont="1" applyBorder="1" applyAlignment="1">
      <alignment horizontal="center" wrapText="1"/>
    </xf>
    <xf numFmtId="0" fontId="7" fillId="0" borderId="10" xfId="0" applyFont="1" applyBorder="1" applyAlignment="1">
      <alignment horizontal="center"/>
    </xf>
    <xf numFmtId="0" fontId="5" fillId="33" borderId="10" xfId="0" applyNumberFormat="1" applyFont="1" applyFill="1" applyBorder="1" applyAlignment="1">
      <alignment horizontal="center"/>
    </xf>
    <xf numFmtId="0" fontId="6" fillId="34" borderId="10" xfId="0" applyFont="1" applyFill="1" applyBorder="1" applyAlignment="1">
      <alignment horizontal="center" vertical="center"/>
    </xf>
    <xf numFmtId="173" fontId="5" fillId="0" borderId="10" xfId="0" applyNumberFormat="1" applyFont="1" applyFill="1" applyBorder="1" applyAlignment="1">
      <alignment horizontal="left" vertical="center"/>
    </xf>
    <xf numFmtId="0" fontId="6" fillId="0" borderId="0" xfId="0" applyFont="1" applyFill="1" applyBorder="1" applyAlignment="1">
      <alignment horizontal="center" vertical="center"/>
    </xf>
    <xf numFmtId="0" fontId="5" fillId="0" borderId="10" xfId="0" applyNumberFormat="1" applyFont="1" applyFill="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center"/>
    </xf>
    <xf numFmtId="0" fontId="6" fillId="0" borderId="10" xfId="0" applyNumberFormat="1" applyFont="1" applyFill="1" applyBorder="1" applyAlignment="1">
      <alignment horizontal="center"/>
    </xf>
    <xf numFmtId="0" fontId="75" fillId="0" borderId="0" xfId="0" applyFont="1" applyFill="1" applyBorder="1" applyAlignment="1">
      <alignment horizontal="center"/>
    </xf>
    <xf numFmtId="0" fontId="75" fillId="0" borderId="0" xfId="0" applyFont="1" applyFill="1" applyBorder="1" applyAlignment="1">
      <alignment/>
    </xf>
    <xf numFmtId="0" fontId="68" fillId="0" borderId="10" xfId="0" applyFont="1" applyFill="1" applyBorder="1" applyAlignment="1">
      <alignment horizontal="left"/>
    </xf>
    <xf numFmtId="0" fontId="68" fillId="0" borderId="10" xfId="0" applyFont="1" applyFill="1" applyBorder="1" applyAlignment="1">
      <alignment wrapText="1"/>
    </xf>
    <xf numFmtId="0" fontId="16" fillId="0" borderId="10" xfId="0" applyFont="1" applyFill="1" applyBorder="1" applyAlignment="1">
      <alignment/>
    </xf>
    <xf numFmtId="0" fontId="6" fillId="0" borderId="10" xfId="0" applyNumberFormat="1" applyFont="1" applyFill="1" applyBorder="1" applyAlignment="1">
      <alignment horizontal="center" wrapText="1"/>
    </xf>
    <xf numFmtId="0" fontId="21" fillId="0" borderId="0" xfId="0" applyFont="1" applyFill="1" applyBorder="1" applyAlignment="1">
      <alignment horizontal="center"/>
    </xf>
    <xf numFmtId="173" fontId="21" fillId="0" borderId="0" xfId="0" applyNumberFormat="1" applyFont="1" applyFill="1" applyBorder="1" applyAlignment="1">
      <alignment horizontal="left"/>
    </xf>
    <xf numFmtId="0" fontId="21" fillId="0" borderId="0" xfId="0" applyNumberFormat="1" applyFont="1" applyFill="1" applyBorder="1" applyAlignment="1">
      <alignment horizontal="left"/>
    </xf>
    <xf numFmtId="0" fontId="21" fillId="0" borderId="0" xfId="0" applyNumberFormat="1" applyFont="1" applyFill="1" applyBorder="1" applyAlignment="1">
      <alignment horizontal="center"/>
    </xf>
    <xf numFmtId="0" fontId="21" fillId="0" borderId="0" xfId="0" applyFont="1" applyFill="1" applyBorder="1" applyAlignment="1">
      <alignment/>
    </xf>
    <xf numFmtId="0" fontId="21" fillId="0" borderId="0" xfId="0" applyFont="1" applyFill="1" applyBorder="1" applyAlignment="1">
      <alignment horizontal="left"/>
    </xf>
    <xf numFmtId="0" fontId="11" fillId="0" borderId="10" xfId="0" applyFont="1" applyFill="1" applyBorder="1" applyAlignment="1">
      <alignment/>
    </xf>
    <xf numFmtId="0" fontId="11" fillId="0" borderId="10" xfId="0" applyFont="1" applyBorder="1" applyAlignment="1">
      <alignment/>
    </xf>
    <xf numFmtId="0" fontId="11" fillId="0" borderId="10" xfId="0" applyFont="1" applyBorder="1" applyAlignment="1">
      <alignment vertical="center"/>
    </xf>
    <xf numFmtId="17" fontId="0" fillId="0" borderId="10" xfId="0" applyNumberFormat="1" applyFont="1" applyFill="1" applyBorder="1" applyAlignment="1">
      <alignment vertical="center" wrapText="1"/>
    </xf>
    <xf numFmtId="0" fontId="6" fillId="0" borderId="10" xfId="0" applyNumberFormat="1" applyFont="1" applyBorder="1" applyAlignment="1">
      <alignment horizontal="left" vertical="center"/>
    </xf>
    <xf numFmtId="0" fontId="74" fillId="0" borderId="10" xfId="0" applyFont="1" applyBorder="1" applyAlignment="1">
      <alignment vertical="center" wrapText="1"/>
    </xf>
    <xf numFmtId="171" fontId="6" fillId="0" borderId="10" xfId="0" applyNumberFormat="1" applyFont="1" applyBorder="1" applyAlignment="1">
      <alignment horizontal="left" wrapText="1"/>
    </xf>
    <xf numFmtId="0" fontId="22" fillId="0" borderId="10" xfId="0" applyFont="1" applyBorder="1" applyAlignment="1">
      <alignment horizontal="center"/>
    </xf>
    <xf numFmtId="0" fontId="71" fillId="0" borderId="0" xfId="0" applyFont="1" applyBorder="1" applyAlignment="1">
      <alignment/>
    </xf>
    <xf numFmtId="0" fontId="0" fillId="0" borderId="0" xfId="0" applyFont="1" applyBorder="1" applyAlignment="1">
      <alignment horizontal="center"/>
    </xf>
    <xf numFmtId="0" fontId="6" fillId="33" borderId="10" xfId="0" applyFont="1" applyFill="1" applyBorder="1" applyAlignment="1">
      <alignment vertical="center" wrapText="1"/>
    </xf>
    <xf numFmtId="0" fontId="6" fillId="33" borderId="10" xfId="0" applyNumberFormat="1" applyFont="1" applyFill="1" applyBorder="1" applyAlignment="1">
      <alignment horizontal="center" vertical="center" wrapText="1"/>
    </xf>
    <xf numFmtId="0" fontId="68" fillId="33" borderId="10" xfId="0" applyFont="1" applyFill="1" applyBorder="1" applyAlignment="1">
      <alignment horizontal="left" vertical="center"/>
    </xf>
    <xf numFmtId="0" fontId="6" fillId="0" borderId="0" xfId="0" applyNumberFormat="1" applyFont="1" applyBorder="1" applyAlignment="1">
      <alignment horizontal="left" vertical="center"/>
    </xf>
    <xf numFmtId="173" fontId="6" fillId="0" borderId="10" xfId="0" applyNumberFormat="1" applyFont="1" applyFill="1" applyBorder="1" applyAlignment="1">
      <alignment horizontal="left" vertical="center"/>
    </xf>
    <xf numFmtId="169" fontId="5" fillId="0" borderId="10" xfId="0" applyNumberFormat="1" applyFont="1" applyFill="1" applyBorder="1" applyAlignment="1">
      <alignment vertical="center"/>
    </xf>
    <xf numFmtId="169" fontId="5" fillId="0" borderId="10" xfId="0" applyNumberFormat="1" applyFont="1" applyFill="1" applyBorder="1" applyAlignment="1">
      <alignment horizontal="left" vertical="center" wrapText="1"/>
    </xf>
    <xf numFmtId="0" fontId="6" fillId="34" borderId="0" xfId="0" applyFont="1" applyFill="1" applyBorder="1" applyAlignment="1">
      <alignment vertical="center"/>
    </xf>
    <xf numFmtId="17" fontId="5" fillId="0" borderId="10" xfId="0" applyNumberFormat="1" applyFont="1" applyFill="1" applyBorder="1" applyAlignment="1">
      <alignment vertical="center" wrapText="1"/>
    </xf>
    <xf numFmtId="16" fontId="5" fillId="0" borderId="10" xfId="0" applyNumberFormat="1" applyFont="1" applyFill="1" applyBorder="1" applyAlignment="1">
      <alignment horizontal="left" vertical="center"/>
    </xf>
    <xf numFmtId="17" fontId="5" fillId="0" borderId="10" xfId="0" applyNumberFormat="1" applyFont="1" applyFill="1" applyBorder="1" applyAlignment="1">
      <alignment horizontal="left" vertical="center"/>
    </xf>
    <xf numFmtId="0" fontId="70" fillId="0" borderId="10" xfId="0" applyFont="1" applyFill="1" applyBorder="1" applyAlignment="1">
      <alignment horizontal="left" vertical="center" wrapText="1"/>
    </xf>
    <xf numFmtId="0" fontId="21" fillId="0" borderId="0" xfId="0" applyFont="1" applyFill="1" applyBorder="1" applyAlignment="1">
      <alignment horizontal="center" vertical="center"/>
    </xf>
    <xf numFmtId="173" fontId="21" fillId="0" borderId="0" xfId="0" applyNumberFormat="1" applyFont="1" applyFill="1" applyBorder="1" applyAlignment="1">
      <alignment horizontal="left" vertical="center"/>
    </xf>
    <xf numFmtId="0" fontId="21" fillId="0" borderId="0" xfId="0" applyNumberFormat="1" applyFont="1" applyFill="1" applyBorder="1" applyAlignment="1">
      <alignment horizontal="left" vertical="center"/>
    </xf>
    <xf numFmtId="0" fontId="21"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169" fontId="5"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76" fillId="0" borderId="0" xfId="0" applyFont="1" applyBorder="1" applyAlignment="1">
      <alignment vertical="center"/>
    </xf>
    <xf numFmtId="0" fontId="4" fillId="0" borderId="0" xfId="0" applyFont="1" applyBorder="1" applyAlignment="1">
      <alignment horizontal="center"/>
    </xf>
    <xf numFmtId="0" fontId="77" fillId="0" borderId="0" xfId="0" applyFont="1" applyBorder="1" applyAlignment="1">
      <alignment horizontal="left" wrapText="1"/>
    </xf>
    <xf numFmtId="0" fontId="77" fillId="0" borderId="0" xfId="0" applyFont="1" applyBorder="1" applyAlignment="1">
      <alignment horizontal="left"/>
    </xf>
    <xf numFmtId="0" fontId="21" fillId="0" borderId="0" xfId="0" applyFont="1" applyFill="1" applyBorder="1" applyAlignment="1">
      <alignment horizontal="center"/>
    </xf>
    <xf numFmtId="0" fontId="21" fillId="0" borderId="0" xfId="0" applyFont="1" applyFill="1" applyBorder="1" applyAlignment="1">
      <alignment horizontal="center" wrapText="1"/>
    </xf>
    <xf numFmtId="0" fontId="4" fillId="0" borderId="0" xfId="0" applyFont="1" applyAlignment="1">
      <alignment horizontal="center" vertical="center"/>
    </xf>
    <xf numFmtId="0" fontId="15" fillId="0" borderId="0" xfId="0" applyFont="1" applyFill="1" applyBorder="1" applyAlignment="1">
      <alignment horizontal="center"/>
    </xf>
    <xf numFmtId="0" fontId="77" fillId="0" borderId="0" xfId="0" applyFont="1" applyFill="1" applyAlignment="1">
      <alignment horizontal="left" wrapText="1"/>
    </xf>
    <xf numFmtId="0" fontId="77" fillId="0" borderId="0" xfId="0" applyFont="1" applyFill="1" applyAlignment="1">
      <alignment horizontal="left"/>
    </xf>
    <xf numFmtId="0" fontId="6" fillId="0" borderId="0" xfId="0" applyFont="1" applyFill="1" applyBorder="1" applyAlignment="1">
      <alignment horizontal="center"/>
    </xf>
    <xf numFmtId="0" fontId="15" fillId="0" borderId="0" xfId="0" applyFont="1" applyBorder="1" applyAlignment="1">
      <alignment horizontal="center"/>
    </xf>
    <xf numFmtId="0" fontId="77" fillId="0" borderId="0" xfId="0" applyFont="1" applyAlignment="1">
      <alignment horizontal="left" wrapText="1"/>
    </xf>
    <xf numFmtId="0" fontId="77" fillId="0" borderId="0" xfId="0" applyFont="1" applyAlignment="1">
      <alignment horizontal="left"/>
    </xf>
    <xf numFmtId="0" fontId="4" fillId="0" borderId="0" xfId="0" applyFont="1" applyAlignment="1">
      <alignment horizont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77" fillId="0" borderId="0" xfId="0" applyFont="1" applyBorder="1" applyAlignment="1">
      <alignment horizontal="left" vertical="center" wrapText="1"/>
    </xf>
    <xf numFmtId="0" fontId="77"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34" borderId="0" xfId="0" applyFont="1" applyFill="1" applyBorder="1" applyAlignment="1">
      <alignment horizontal="center" vertical="center"/>
    </xf>
    <xf numFmtId="0" fontId="5" fillId="0" borderId="0" xfId="0" applyFont="1" applyAlignment="1">
      <alignment horizontal="center" vertical="center"/>
    </xf>
    <xf numFmtId="0" fontId="15" fillId="0" borderId="0" xfId="0" applyFont="1" applyAlignment="1">
      <alignment horizontal="center" vertical="center"/>
    </xf>
    <xf numFmtId="0" fontId="77" fillId="0" borderId="0" xfId="0" applyFont="1" applyAlignment="1">
      <alignment horizontal="left" vertical="center" wrapText="1"/>
    </xf>
    <xf numFmtId="0" fontId="77" fillId="0" borderId="0" xfId="0" applyFont="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639</xdr:row>
      <xdr:rowOff>0</xdr:rowOff>
    </xdr:from>
    <xdr:ext cx="285750" cy="666750"/>
    <xdr:sp>
      <xdr:nvSpPr>
        <xdr:cNvPr id="1" name="Text Box 7"/>
        <xdr:cNvSpPr txBox="1">
          <a:spLocks noChangeArrowheads="1"/>
        </xdr:cNvSpPr>
      </xdr:nvSpPr>
      <xdr:spPr>
        <a:xfrm>
          <a:off x="0" y="119500650"/>
          <a:ext cx="285750" cy="666750"/>
        </a:xfrm>
        <a:prstGeom prst="rect">
          <a:avLst/>
        </a:prstGeom>
        <a:noFill/>
        <a:ln w="9525" cmpd="sng">
          <a:noFill/>
        </a:ln>
      </xdr:spPr>
      <xdr:txBody>
        <a:bodyPr vertOverflow="clip" wrap="square">
          <a:spAutoFit/>
        </a:bodyPr>
        <a:p>
          <a:pPr algn="ctr">
            <a:defRPr/>
          </a:pPr>
          <a:r>
            <a:rPr lang="en-US" cap="none" sz="36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79"/>
  <sheetViews>
    <sheetView zoomScalePageLayoutView="0" workbookViewId="0" topLeftCell="A70">
      <selection activeCell="A75" sqref="A75:IV79"/>
    </sheetView>
  </sheetViews>
  <sheetFormatPr defaultColWidth="9.140625" defaultRowHeight="12.75"/>
  <cols>
    <col min="1" max="1" width="6.00390625" style="21" customWidth="1"/>
    <col min="2" max="2" width="19.57421875" style="18" customWidth="1"/>
    <col min="3" max="3" width="9.140625" style="18" customWidth="1"/>
    <col min="4" max="4" width="10.421875" style="26" customWidth="1"/>
    <col min="5" max="5" width="16.28125" style="20" customWidth="1"/>
    <col min="6" max="6" width="5.8515625" style="18" customWidth="1"/>
    <col min="7" max="7" width="24.28125" style="17" customWidth="1"/>
    <col min="8" max="8" width="5.57421875" style="18" customWidth="1"/>
    <col min="9" max="9" width="15.421875" style="18" customWidth="1"/>
    <col min="10" max="10" width="5.8515625" style="18" customWidth="1"/>
    <col min="11" max="11" width="6.8515625" style="19" customWidth="1"/>
    <col min="12" max="12" width="15.57421875" style="21" customWidth="1"/>
    <col min="13" max="16384" width="9.140625" style="18" customWidth="1"/>
  </cols>
  <sheetData>
    <row r="1" spans="1:12" ht="29.25" customHeight="1">
      <c r="A1" s="410" t="s">
        <v>78</v>
      </c>
      <c r="B1" s="410"/>
      <c r="C1" s="410"/>
      <c r="D1" s="410"/>
      <c r="E1" s="410"/>
      <c r="F1" s="410"/>
      <c r="G1" s="410"/>
      <c r="H1" s="410"/>
      <c r="I1" s="410"/>
      <c r="J1" s="410"/>
      <c r="K1" s="410"/>
      <c r="L1" s="410"/>
    </row>
    <row r="2" spans="1:12" ht="26.25" customHeight="1">
      <c r="A2" s="410" t="s">
        <v>17</v>
      </c>
      <c r="B2" s="410"/>
      <c r="C2" s="410"/>
      <c r="D2" s="410"/>
      <c r="E2" s="410"/>
      <c r="F2" s="410"/>
      <c r="G2" s="410"/>
      <c r="H2" s="410"/>
      <c r="I2" s="410"/>
      <c r="J2" s="410"/>
      <c r="K2" s="410"/>
      <c r="L2" s="410"/>
    </row>
    <row r="3" spans="1:12" s="325" customFormat="1" ht="34.5" customHeight="1">
      <c r="A3" s="411" t="s">
        <v>2675</v>
      </c>
      <c r="B3" s="412"/>
      <c r="C3" s="412"/>
      <c r="D3" s="412"/>
      <c r="E3" s="412"/>
      <c r="F3" s="412"/>
      <c r="G3" s="412"/>
      <c r="H3" s="412"/>
      <c r="I3" s="412"/>
      <c r="J3" s="412"/>
      <c r="K3" s="412"/>
      <c r="L3" s="412"/>
    </row>
    <row r="4" spans="1:12" s="8" customFormat="1" ht="15" customHeight="1">
      <c r="A4" s="46"/>
      <c r="B4" s="46"/>
      <c r="C4" s="46"/>
      <c r="D4" s="46"/>
      <c r="E4" s="46"/>
      <c r="F4" s="46"/>
      <c r="G4" s="46"/>
      <c r="H4" s="46"/>
      <c r="I4" s="46"/>
      <c r="J4" s="46"/>
      <c r="K4" s="46"/>
      <c r="L4" s="46"/>
    </row>
    <row r="5" spans="1:12" s="71" customFormat="1" ht="25.5">
      <c r="A5" s="5" t="s">
        <v>0</v>
      </c>
      <c r="B5" s="6" t="s">
        <v>1</v>
      </c>
      <c r="C5" s="7" t="s">
        <v>2</v>
      </c>
      <c r="D5" s="30" t="s">
        <v>3</v>
      </c>
      <c r="E5" s="36" t="s">
        <v>22</v>
      </c>
      <c r="F5" s="5" t="s">
        <v>5</v>
      </c>
      <c r="G5" s="7" t="s">
        <v>6</v>
      </c>
      <c r="H5" s="5" t="s">
        <v>7</v>
      </c>
      <c r="I5" s="15" t="s">
        <v>23</v>
      </c>
      <c r="J5" s="5" t="s">
        <v>5</v>
      </c>
      <c r="K5" s="15" t="s">
        <v>42</v>
      </c>
      <c r="L5" s="5" t="s">
        <v>9</v>
      </c>
    </row>
    <row r="6" spans="1:12" ht="12.75">
      <c r="A6" s="22">
        <v>1</v>
      </c>
      <c r="B6" s="12" t="s">
        <v>724</v>
      </c>
      <c r="C6" s="12" t="s">
        <v>362</v>
      </c>
      <c r="D6" s="34" t="s">
        <v>2593</v>
      </c>
      <c r="E6" s="33"/>
      <c r="F6" s="12"/>
      <c r="G6" s="31" t="s">
        <v>2553</v>
      </c>
      <c r="H6" s="12">
        <v>0.25</v>
      </c>
      <c r="I6" s="12"/>
      <c r="J6" s="12"/>
      <c r="K6" s="11">
        <f aca="true" t="shared" si="0" ref="K6:K37">J6+H6+F6</f>
        <v>0.25</v>
      </c>
      <c r="L6" s="22"/>
    </row>
    <row r="7" spans="1:12" ht="12.75">
      <c r="A7" s="22">
        <v>2</v>
      </c>
      <c r="B7" s="12" t="s">
        <v>2586</v>
      </c>
      <c r="C7" s="12" t="s">
        <v>31</v>
      </c>
      <c r="D7" s="34" t="s">
        <v>2587</v>
      </c>
      <c r="E7" s="33"/>
      <c r="F7" s="12"/>
      <c r="G7" s="31" t="s">
        <v>2559</v>
      </c>
      <c r="H7" s="12">
        <f>0.5/4</f>
        <v>0.125</v>
      </c>
      <c r="I7" s="12"/>
      <c r="J7" s="12"/>
      <c r="K7" s="11">
        <f t="shared" si="0"/>
        <v>0.125</v>
      </c>
      <c r="L7" s="22"/>
    </row>
    <row r="8" spans="1:12" ht="12.75">
      <c r="A8" s="22">
        <v>3</v>
      </c>
      <c r="B8" s="12" t="s">
        <v>50</v>
      </c>
      <c r="C8" s="12" t="s">
        <v>31</v>
      </c>
      <c r="D8" s="34" t="s">
        <v>2575</v>
      </c>
      <c r="E8" s="33"/>
      <c r="F8" s="12"/>
      <c r="G8" s="31" t="s">
        <v>2559</v>
      </c>
      <c r="H8" s="12">
        <f>0.5/4</f>
        <v>0.125</v>
      </c>
      <c r="I8" s="12"/>
      <c r="J8" s="12"/>
      <c r="K8" s="11">
        <f t="shared" si="0"/>
        <v>0.125</v>
      </c>
      <c r="L8" s="22"/>
    </row>
    <row r="9" spans="1:12" ht="12.75">
      <c r="A9" s="22">
        <v>4</v>
      </c>
      <c r="B9" s="12" t="s">
        <v>325</v>
      </c>
      <c r="C9" s="12" t="s">
        <v>31</v>
      </c>
      <c r="D9" s="34" t="s">
        <v>2581</v>
      </c>
      <c r="E9" s="33"/>
      <c r="F9" s="12"/>
      <c r="G9" s="31" t="s">
        <v>2585</v>
      </c>
      <c r="H9" s="12">
        <v>0.1</v>
      </c>
      <c r="I9" s="12"/>
      <c r="J9" s="12"/>
      <c r="K9" s="11">
        <f t="shared" si="0"/>
        <v>0.1</v>
      </c>
      <c r="L9" s="22"/>
    </row>
    <row r="10" spans="1:12" ht="12.75">
      <c r="A10" s="22">
        <v>5</v>
      </c>
      <c r="B10" s="12" t="s">
        <v>49</v>
      </c>
      <c r="C10" s="12" t="s">
        <v>31</v>
      </c>
      <c r="D10" s="34" t="s">
        <v>2547</v>
      </c>
      <c r="E10" s="33"/>
      <c r="F10" s="12"/>
      <c r="G10" s="31" t="s">
        <v>2552</v>
      </c>
      <c r="H10" s="12">
        <f>0.5/3</f>
        <v>0.16666666666666666</v>
      </c>
      <c r="I10" s="12"/>
      <c r="J10" s="12"/>
      <c r="K10" s="11">
        <f t="shared" si="0"/>
        <v>0.16666666666666666</v>
      </c>
      <c r="L10" s="22"/>
    </row>
    <row r="11" spans="1:12" ht="12.75">
      <c r="A11" s="22">
        <v>6</v>
      </c>
      <c r="B11" s="12" t="s">
        <v>133</v>
      </c>
      <c r="C11" s="12" t="s">
        <v>31</v>
      </c>
      <c r="D11" s="34" t="s">
        <v>2568</v>
      </c>
      <c r="E11" s="33"/>
      <c r="F11" s="12"/>
      <c r="G11" s="31" t="s">
        <v>2559</v>
      </c>
      <c r="H11" s="12">
        <f>0.5/4</f>
        <v>0.125</v>
      </c>
      <c r="I11" s="12"/>
      <c r="J11" s="12"/>
      <c r="K11" s="11">
        <f t="shared" si="0"/>
        <v>0.125</v>
      </c>
      <c r="L11" s="22"/>
    </row>
    <row r="12" spans="1:12" ht="12.75">
      <c r="A12" s="22">
        <v>7</v>
      </c>
      <c r="B12" s="12" t="s">
        <v>1176</v>
      </c>
      <c r="C12" s="12" t="s">
        <v>31</v>
      </c>
      <c r="D12" s="34" t="s">
        <v>2547</v>
      </c>
      <c r="E12" s="33"/>
      <c r="F12" s="12"/>
      <c r="G12" s="31" t="s">
        <v>2552</v>
      </c>
      <c r="H12" s="12">
        <f>0.5/3</f>
        <v>0.16666666666666666</v>
      </c>
      <c r="I12" s="12"/>
      <c r="J12" s="12"/>
      <c r="K12" s="11">
        <f t="shared" si="0"/>
        <v>0.16666666666666666</v>
      </c>
      <c r="L12" s="22"/>
    </row>
    <row r="13" spans="1:12" ht="12.75">
      <c r="A13" s="22">
        <v>8</v>
      </c>
      <c r="B13" s="12" t="s">
        <v>1068</v>
      </c>
      <c r="C13" s="12" t="s">
        <v>31</v>
      </c>
      <c r="D13" s="34" t="s">
        <v>611</v>
      </c>
      <c r="E13" s="33"/>
      <c r="F13" s="12"/>
      <c r="G13" s="31" t="s">
        <v>2559</v>
      </c>
      <c r="H13" s="12">
        <f>0.5/4</f>
        <v>0.125</v>
      </c>
      <c r="I13" s="12"/>
      <c r="J13" s="12"/>
      <c r="K13" s="11">
        <f t="shared" si="0"/>
        <v>0.125</v>
      </c>
      <c r="L13" s="22"/>
    </row>
    <row r="14" spans="1:12" ht="12.75">
      <c r="A14" s="22">
        <v>9</v>
      </c>
      <c r="B14" s="12" t="s">
        <v>2558</v>
      </c>
      <c r="C14" s="12" t="s">
        <v>292</v>
      </c>
      <c r="D14" s="9" t="s">
        <v>2555</v>
      </c>
      <c r="E14" s="33"/>
      <c r="F14" s="12"/>
      <c r="G14" s="31" t="s">
        <v>2559</v>
      </c>
      <c r="H14" s="12">
        <f>0.5/4</f>
        <v>0.125</v>
      </c>
      <c r="I14" s="12"/>
      <c r="J14" s="12"/>
      <c r="K14" s="11">
        <f t="shared" si="0"/>
        <v>0.125</v>
      </c>
      <c r="L14" s="22"/>
    </row>
    <row r="15" spans="1:12" ht="12.75">
      <c r="A15" s="22">
        <v>10</v>
      </c>
      <c r="B15" s="12" t="s">
        <v>1214</v>
      </c>
      <c r="C15" s="12" t="s">
        <v>47</v>
      </c>
      <c r="D15" s="34" t="s">
        <v>2547</v>
      </c>
      <c r="E15" s="33"/>
      <c r="F15" s="12"/>
      <c r="G15" s="31" t="s">
        <v>2567</v>
      </c>
      <c r="H15" s="12">
        <v>0.5</v>
      </c>
      <c r="I15" s="12"/>
      <c r="J15" s="12"/>
      <c r="K15" s="11">
        <f t="shared" si="0"/>
        <v>0.5</v>
      </c>
      <c r="L15" s="22"/>
    </row>
    <row r="16" spans="1:12" ht="12.75">
      <c r="A16" s="22">
        <v>11</v>
      </c>
      <c r="B16" s="12" t="s">
        <v>1266</v>
      </c>
      <c r="C16" s="12" t="s">
        <v>1937</v>
      </c>
      <c r="D16" s="34" t="s">
        <v>2590</v>
      </c>
      <c r="E16" s="33"/>
      <c r="F16" s="12"/>
      <c r="G16" s="31" t="s">
        <v>2552</v>
      </c>
      <c r="H16" s="12">
        <f>0.5/3</f>
        <v>0.16666666666666666</v>
      </c>
      <c r="I16" s="12"/>
      <c r="J16" s="12"/>
      <c r="K16" s="11">
        <f t="shared" si="0"/>
        <v>0.16666666666666666</v>
      </c>
      <c r="L16" s="22"/>
    </row>
    <row r="17" spans="1:12" ht="12.75">
      <c r="A17" s="22">
        <v>12</v>
      </c>
      <c r="B17" s="12" t="s">
        <v>2592</v>
      </c>
      <c r="C17" s="12" t="s">
        <v>38</v>
      </c>
      <c r="D17" s="34" t="s">
        <v>2593</v>
      </c>
      <c r="E17" s="33"/>
      <c r="F17" s="12"/>
      <c r="G17" s="31" t="s">
        <v>2553</v>
      </c>
      <c r="H17" s="12">
        <v>0.25</v>
      </c>
      <c r="I17" s="12"/>
      <c r="J17" s="12"/>
      <c r="K17" s="11">
        <f t="shared" si="0"/>
        <v>0.25</v>
      </c>
      <c r="L17" s="22"/>
    </row>
    <row r="18" spans="1:12" ht="12.75">
      <c r="A18" s="22">
        <v>13</v>
      </c>
      <c r="B18" s="12" t="s">
        <v>2560</v>
      </c>
      <c r="C18" s="12" t="s">
        <v>38</v>
      </c>
      <c r="D18" s="34" t="s">
        <v>2561</v>
      </c>
      <c r="E18" s="33"/>
      <c r="F18" s="12"/>
      <c r="G18" s="31" t="s">
        <v>2559</v>
      </c>
      <c r="H18" s="12">
        <f>0.5/4</f>
        <v>0.125</v>
      </c>
      <c r="I18" s="12"/>
      <c r="J18" s="12"/>
      <c r="K18" s="11">
        <f t="shared" si="0"/>
        <v>0.125</v>
      </c>
      <c r="L18" s="22"/>
    </row>
    <row r="19" spans="1:12" ht="12.75">
      <c r="A19" s="22">
        <v>14</v>
      </c>
      <c r="B19" s="12" t="s">
        <v>2577</v>
      </c>
      <c r="C19" s="12" t="s">
        <v>144</v>
      </c>
      <c r="D19" s="34" t="s">
        <v>2544</v>
      </c>
      <c r="E19" s="33"/>
      <c r="F19" s="12"/>
      <c r="G19" s="31" t="s">
        <v>2559</v>
      </c>
      <c r="H19" s="12">
        <f>0.5/4</f>
        <v>0.125</v>
      </c>
      <c r="I19" s="12"/>
      <c r="J19" s="12"/>
      <c r="K19" s="11">
        <f t="shared" si="0"/>
        <v>0.125</v>
      </c>
      <c r="L19" s="22"/>
    </row>
    <row r="20" spans="1:12" ht="12.75">
      <c r="A20" s="22">
        <v>15</v>
      </c>
      <c r="B20" s="12" t="s">
        <v>344</v>
      </c>
      <c r="C20" s="12" t="s">
        <v>32</v>
      </c>
      <c r="D20" s="34" t="s">
        <v>2575</v>
      </c>
      <c r="E20" s="33"/>
      <c r="F20" s="12"/>
      <c r="G20" s="31" t="s">
        <v>2559</v>
      </c>
      <c r="H20" s="12">
        <f>0.5/4</f>
        <v>0.125</v>
      </c>
      <c r="I20" s="12"/>
      <c r="J20" s="12"/>
      <c r="K20" s="11">
        <f t="shared" si="0"/>
        <v>0.125</v>
      </c>
      <c r="L20" s="22"/>
    </row>
    <row r="21" spans="1:12" ht="12.75">
      <c r="A21" s="22">
        <v>16</v>
      </c>
      <c r="B21" s="12" t="s">
        <v>50</v>
      </c>
      <c r="C21" s="12" t="s">
        <v>131</v>
      </c>
      <c r="D21" s="34" t="s">
        <v>2550</v>
      </c>
      <c r="E21" s="33"/>
      <c r="F21" s="12"/>
      <c r="G21" s="31" t="s">
        <v>2552</v>
      </c>
      <c r="H21" s="12">
        <f>0.5/3</f>
        <v>0.16666666666666666</v>
      </c>
      <c r="I21" s="12"/>
      <c r="J21" s="12"/>
      <c r="K21" s="11">
        <f t="shared" si="0"/>
        <v>0.16666666666666666</v>
      </c>
      <c r="L21" s="22"/>
    </row>
    <row r="22" spans="1:12" ht="12.75">
      <c r="A22" s="22">
        <v>17</v>
      </c>
      <c r="B22" s="12" t="s">
        <v>154</v>
      </c>
      <c r="C22" s="12" t="s">
        <v>131</v>
      </c>
      <c r="D22" s="34" t="s">
        <v>2589</v>
      </c>
      <c r="E22" s="33"/>
      <c r="F22" s="12"/>
      <c r="G22" s="31" t="s">
        <v>2552</v>
      </c>
      <c r="H22" s="12">
        <f>0.5/3</f>
        <v>0.16666666666666666</v>
      </c>
      <c r="I22" s="12"/>
      <c r="J22" s="12"/>
      <c r="K22" s="11">
        <f t="shared" si="0"/>
        <v>0.16666666666666666</v>
      </c>
      <c r="L22" s="22"/>
    </row>
    <row r="23" spans="1:12" ht="12.75">
      <c r="A23" s="22">
        <v>18</v>
      </c>
      <c r="B23" s="12" t="s">
        <v>1076</v>
      </c>
      <c r="C23" s="12" t="s">
        <v>55</v>
      </c>
      <c r="D23" s="34" t="s">
        <v>2587</v>
      </c>
      <c r="E23" s="33"/>
      <c r="F23" s="12"/>
      <c r="G23" s="31" t="s">
        <v>2559</v>
      </c>
      <c r="H23" s="12">
        <f>0.5/4</f>
        <v>0.125</v>
      </c>
      <c r="I23" s="12"/>
      <c r="J23" s="12"/>
      <c r="K23" s="11">
        <f t="shared" si="0"/>
        <v>0.125</v>
      </c>
      <c r="L23" s="22"/>
    </row>
    <row r="24" spans="1:12" ht="12.75">
      <c r="A24" s="22">
        <v>19</v>
      </c>
      <c r="B24" s="12" t="s">
        <v>154</v>
      </c>
      <c r="C24" s="12" t="s">
        <v>55</v>
      </c>
      <c r="D24" s="34" t="s">
        <v>611</v>
      </c>
      <c r="E24" s="33"/>
      <c r="F24" s="12"/>
      <c r="G24" s="31" t="s">
        <v>2559</v>
      </c>
      <c r="H24" s="12">
        <f>0.5/4</f>
        <v>0.125</v>
      </c>
      <c r="I24" s="12"/>
      <c r="J24" s="12"/>
      <c r="K24" s="11">
        <f t="shared" si="0"/>
        <v>0.125</v>
      </c>
      <c r="L24" s="22"/>
    </row>
    <row r="25" spans="1:12" ht="12.75">
      <c r="A25" s="22">
        <v>20</v>
      </c>
      <c r="B25" s="12" t="s">
        <v>2578</v>
      </c>
      <c r="C25" s="12" t="s">
        <v>55</v>
      </c>
      <c r="D25" s="34" t="s">
        <v>2555</v>
      </c>
      <c r="E25" s="33"/>
      <c r="F25" s="12"/>
      <c r="G25" s="31" t="s">
        <v>2552</v>
      </c>
      <c r="H25" s="12">
        <f>0.5/3</f>
        <v>0.16666666666666666</v>
      </c>
      <c r="I25" s="12"/>
      <c r="J25" s="12"/>
      <c r="K25" s="11">
        <f t="shared" si="0"/>
        <v>0.16666666666666666</v>
      </c>
      <c r="L25" s="22"/>
    </row>
    <row r="26" spans="1:12" ht="12.75">
      <c r="A26" s="22">
        <v>21</v>
      </c>
      <c r="B26" s="12" t="s">
        <v>2546</v>
      </c>
      <c r="C26" s="12" t="s">
        <v>40</v>
      </c>
      <c r="D26" s="34" t="s">
        <v>2547</v>
      </c>
      <c r="E26" s="33"/>
      <c r="F26" s="12"/>
      <c r="G26" s="31" t="s">
        <v>2548</v>
      </c>
      <c r="H26" s="12">
        <v>0.5</v>
      </c>
      <c r="I26" s="12"/>
      <c r="J26" s="12"/>
      <c r="K26" s="11">
        <f t="shared" si="0"/>
        <v>0.5</v>
      </c>
      <c r="L26" s="22"/>
    </row>
    <row r="27" spans="1:12" ht="12.75">
      <c r="A27" s="22">
        <v>22</v>
      </c>
      <c r="B27" s="12" t="s">
        <v>154</v>
      </c>
      <c r="C27" s="12" t="s">
        <v>1144</v>
      </c>
      <c r="D27" s="34" t="s">
        <v>2561</v>
      </c>
      <c r="E27" s="33"/>
      <c r="F27" s="12"/>
      <c r="G27" s="31" t="s">
        <v>2559</v>
      </c>
      <c r="H27" s="12">
        <f>0.5/4</f>
        <v>0.125</v>
      </c>
      <c r="I27" s="12"/>
      <c r="J27" s="12"/>
      <c r="K27" s="11">
        <f t="shared" si="0"/>
        <v>0.125</v>
      </c>
      <c r="L27" s="22"/>
    </row>
    <row r="28" spans="1:12" ht="12.75">
      <c r="A28" s="22">
        <v>23</v>
      </c>
      <c r="B28" s="12" t="s">
        <v>2565</v>
      </c>
      <c r="C28" s="12" t="s">
        <v>72</v>
      </c>
      <c r="D28" s="34" t="s">
        <v>2563</v>
      </c>
      <c r="E28" s="33"/>
      <c r="F28" s="12"/>
      <c r="G28" s="31" t="s">
        <v>2559</v>
      </c>
      <c r="H28" s="12">
        <f>0.5/4</f>
        <v>0.125</v>
      </c>
      <c r="I28" s="12"/>
      <c r="J28" s="12"/>
      <c r="K28" s="11">
        <f t="shared" si="0"/>
        <v>0.125</v>
      </c>
      <c r="L28" s="22"/>
    </row>
    <row r="29" spans="1:12" ht="12.75">
      <c r="A29" s="22">
        <v>24</v>
      </c>
      <c r="B29" s="12" t="s">
        <v>36</v>
      </c>
      <c r="C29" s="12" t="s">
        <v>48</v>
      </c>
      <c r="D29" s="34" t="s">
        <v>2544</v>
      </c>
      <c r="E29" s="33"/>
      <c r="F29" s="12"/>
      <c r="G29" s="31" t="s">
        <v>2559</v>
      </c>
      <c r="H29" s="12">
        <f>0.5/4</f>
        <v>0.125</v>
      </c>
      <c r="I29" s="12"/>
      <c r="J29" s="12"/>
      <c r="K29" s="11">
        <f t="shared" si="0"/>
        <v>0.125</v>
      </c>
      <c r="L29" s="22"/>
    </row>
    <row r="30" spans="1:12" ht="12.75">
      <c r="A30" s="22">
        <v>25</v>
      </c>
      <c r="B30" s="12" t="s">
        <v>2570</v>
      </c>
      <c r="C30" s="12" t="s">
        <v>45</v>
      </c>
      <c r="D30" s="34" t="s">
        <v>2568</v>
      </c>
      <c r="E30" s="33"/>
      <c r="F30" s="12"/>
      <c r="G30" s="31" t="s">
        <v>2559</v>
      </c>
      <c r="H30" s="12">
        <f>0.5/4</f>
        <v>0.125</v>
      </c>
      <c r="I30" s="12"/>
      <c r="J30" s="12"/>
      <c r="K30" s="11">
        <f t="shared" si="0"/>
        <v>0.125</v>
      </c>
      <c r="L30" s="22"/>
    </row>
    <row r="31" spans="1:12" ht="12.75">
      <c r="A31" s="22">
        <v>26</v>
      </c>
      <c r="B31" s="12" t="s">
        <v>2556</v>
      </c>
      <c r="C31" s="12" t="s">
        <v>45</v>
      </c>
      <c r="D31" s="9" t="s">
        <v>2555</v>
      </c>
      <c r="E31" s="33"/>
      <c r="F31" s="12"/>
      <c r="G31" s="31" t="s">
        <v>2559</v>
      </c>
      <c r="H31" s="12">
        <f>0.5/4</f>
        <v>0.125</v>
      </c>
      <c r="I31" s="12"/>
      <c r="J31" s="12"/>
      <c r="K31" s="11">
        <f t="shared" si="0"/>
        <v>0.125</v>
      </c>
      <c r="L31" s="22"/>
    </row>
    <row r="32" spans="1:12" ht="12.75">
      <c r="A32" s="22">
        <v>27</v>
      </c>
      <c r="B32" s="12" t="s">
        <v>658</v>
      </c>
      <c r="C32" s="12" t="s">
        <v>45</v>
      </c>
      <c r="D32" s="34" t="s">
        <v>2547</v>
      </c>
      <c r="E32" s="33"/>
      <c r="F32" s="12"/>
      <c r="G32" s="31" t="s">
        <v>2552</v>
      </c>
      <c r="H32" s="12">
        <f>0.5/3</f>
        <v>0.16666666666666666</v>
      </c>
      <c r="I32" s="12"/>
      <c r="J32" s="12"/>
      <c r="K32" s="11">
        <f t="shared" si="0"/>
        <v>0.16666666666666666</v>
      </c>
      <c r="L32" s="22"/>
    </row>
    <row r="33" spans="1:12" ht="12.75">
      <c r="A33" s="22">
        <v>28</v>
      </c>
      <c r="B33" s="94" t="s">
        <v>275</v>
      </c>
      <c r="C33" s="94" t="s">
        <v>45</v>
      </c>
      <c r="D33" s="9" t="s">
        <v>692</v>
      </c>
      <c r="E33" s="95" t="s">
        <v>698</v>
      </c>
      <c r="F33" s="12">
        <v>1.5</v>
      </c>
      <c r="G33" s="31"/>
      <c r="H33" s="12"/>
      <c r="I33" s="12"/>
      <c r="J33" s="12"/>
      <c r="K33" s="11">
        <f t="shared" si="0"/>
        <v>1.5</v>
      </c>
      <c r="L33" s="22"/>
    </row>
    <row r="34" spans="1:12" ht="12.75">
      <c r="A34" s="22">
        <v>29</v>
      </c>
      <c r="B34" s="12" t="s">
        <v>275</v>
      </c>
      <c r="C34" s="12" t="s">
        <v>45</v>
      </c>
      <c r="D34" s="34" t="s">
        <v>2581</v>
      </c>
      <c r="E34" s="33"/>
      <c r="F34" s="12"/>
      <c r="G34" s="31" t="s">
        <v>2585</v>
      </c>
      <c r="H34" s="12">
        <v>0.1</v>
      </c>
      <c r="I34" s="12"/>
      <c r="J34" s="12"/>
      <c r="K34" s="11">
        <f t="shared" si="0"/>
        <v>0.1</v>
      </c>
      <c r="L34" s="22"/>
    </row>
    <row r="35" spans="1:12" ht="12.75">
      <c r="A35" s="22">
        <v>30</v>
      </c>
      <c r="B35" s="12" t="s">
        <v>275</v>
      </c>
      <c r="C35" s="12" t="s">
        <v>45</v>
      </c>
      <c r="D35" s="34" t="s">
        <v>692</v>
      </c>
      <c r="E35" s="33"/>
      <c r="F35" s="12"/>
      <c r="G35" s="31" t="s">
        <v>2559</v>
      </c>
      <c r="H35" s="12">
        <f>0.5/4</f>
        <v>0.125</v>
      </c>
      <c r="I35" s="12"/>
      <c r="J35" s="12"/>
      <c r="K35" s="11">
        <f t="shared" si="0"/>
        <v>0.125</v>
      </c>
      <c r="L35" s="22"/>
    </row>
    <row r="36" spans="1:12" ht="12.75">
      <c r="A36" s="22">
        <v>31</v>
      </c>
      <c r="B36" s="12" t="s">
        <v>2573</v>
      </c>
      <c r="C36" s="12" t="s">
        <v>261</v>
      </c>
      <c r="D36" s="34" t="s">
        <v>611</v>
      </c>
      <c r="E36" s="33"/>
      <c r="F36" s="12"/>
      <c r="G36" s="31" t="s">
        <v>2559</v>
      </c>
      <c r="H36" s="12">
        <f>0.5/4</f>
        <v>0.125</v>
      </c>
      <c r="I36" s="12"/>
      <c r="J36" s="12"/>
      <c r="K36" s="11">
        <f t="shared" si="0"/>
        <v>0.125</v>
      </c>
      <c r="L36" s="22"/>
    </row>
    <row r="37" spans="1:12" ht="12.75">
      <c r="A37" s="22">
        <v>32</v>
      </c>
      <c r="B37" s="12" t="s">
        <v>2251</v>
      </c>
      <c r="C37" s="12" t="s">
        <v>261</v>
      </c>
      <c r="D37" s="34" t="s">
        <v>2544</v>
      </c>
      <c r="E37" s="33"/>
      <c r="F37" s="12"/>
      <c r="G37" s="31" t="s">
        <v>2559</v>
      </c>
      <c r="H37" s="12">
        <f>0.5/4</f>
        <v>0.125</v>
      </c>
      <c r="I37" s="12"/>
      <c r="J37" s="12"/>
      <c r="K37" s="11">
        <f t="shared" si="0"/>
        <v>0.125</v>
      </c>
      <c r="L37" s="22"/>
    </row>
    <row r="38" spans="1:12" ht="12.75">
      <c r="A38" s="22">
        <v>33</v>
      </c>
      <c r="B38" s="12" t="s">
        <v>50</v>
      </c>
      <c r="C38" s="12" t="s">
        <v>1129</v>
      </c>
      <c r="D38" s="34" t="s">
        <v>659</v>
      </c>
      <c r="E38" s="33"/>
      <c r="F38" s="12"/>
      <c r="G38" s="31" t="s">
        <v>2553</v>
      </c>
      <c r="H38" s="12">
        <v>0.25</v>
      </c>
      <c r="I38" s="12"/>
      <c r="J38" s="12"/>
      <c r="K38" s="11">
        <f aca="true" t="shared" si="1" ref="K38:K69">J38+H38+F38</f>
        <v>0.25</v>
      </c>
      <c r="L38" s="22"/>
    </row>
    <row r="39" spans="1:12" ht="12.75">
      <c r="A39" s="22">
        <v>34</v>
      </c>
      <c r="B39" s="12" t="s">
        <v>1233</v>
      </c>
      <c r="C39" s="12" t="s">
        <v>1129</v>
      </c>
      <c r="D39" s="34" t="s">
        <v>2545</v>
      </c>
      <c r="E39" s="33"/>
      <c r="F39" s="12"/>
      <c r="G39" s="31" t="s">
        <v>2548</v>
      </c>
      <c r="H39" s="12">
        <v>0.5</v>
      </c>
      <c r="I39" s="12"/>
      <c r="J39" s="12"/>
      <c r="K39" s="11">
        <f t="shared" si="1"/>
        <v>0.5</v>
      </c>
      <c r="L39" s="22"/>
    </row>
    <row r="40" spans="1:12" ht="12.75">
      <c r="A40" s="22">
        <v>35</v>
      </c>
      <c r="B40" s="12" t="s">
        <v>844</v>
      </c>
      <c r="C40" s="12" t="s">
        <v>2588</v>
      </c>
      <c r="D40" s="34" t="s">
        <v>692</v>
      </c>
      <c r="E40" s="33"/>
      <c r="F40" s="12"/>
      <c r="G40" s="31" t="s">
        <v>2559</v>
      </c>
      <c r="H40" s="12">
        <f>0.5/4</f>
        <v>0.125</v>
      </c>
      <c r="I40" s="12"/>
      <c r="J40" s="12"/>
      <c r="K40" s="11">
        <f t="shared" si="1"/>
        <v>0.125</v>
      </c>
      <c r="L40" s="22"/>
    </row>
    <row r="41" spans="1:12" ht="12.75">
      <c r="A41" s="22">
        <v>36</v>
      </c>
      <c r="B41" s="12" t="s">
        <v>2582</v>
      </c>
      <c r="C41" s="12" t="s">
        <v>857</v>
      </c>
      <c r="D41" s="34" t="s">
        <v>2581</v>
      </c>
      <c r="E41" s="33"/>
      <c r="F41" s="12"/>
      <c r="G41" s="31" t="s">
        <v>2585</v>
      </c>
      <c r="H41" s="12">
        <v>0.1</v>
      </c>
      <c r="I41" s="12"/>
      <c r="J41" s="12"/>
      <c r="K41" s="11">
        <f t="shared" si="1"/>
        <v>0.1</v>
      </c>
      <c r="L41" s="22"/>
    </row>
    <row r="42" spans="1:12" ht="12.75">
      <c r="A42" s="22">
        <v>37</v>
      </c>
      <c r="B42" s="12" t="s">
        <v>2580</v>
      </c>
      <c r="C42" s="12" t="s">
        <v>155</v>
      </c>
      <c r="D42" s="34" t="s">
        <v>611</v>
      </c>
      <c r="E42" s="33"/>
      <c r="F42" s="12"/>
      <c r="G42" s="31" t="s">
        <v>2553</v>
      </c>
      <c r="H42" s="12">
        <v>0.25</v>
      </c>
      <c r="I42" s="12"/>
      <c r="J42" s="12"/>
      <c r="K42" s="11">
        <f t="shared" si="1"/>
        <v>0.25</v>
      </c>
      <c r="L42" s="22"/>
    </row>
    <row r="43" spans="1:12" ht="12.75">
      <c r="A43" s="22">
        <v>38</v>
      </c>
      <c r="B43" s="12" t="s">
        <v>2566</v>
      </c>
      <c r="C43" s="12" t="s">
        <v>155</v>
      </c>
      <c r="D43" s="34" t="s">
        <v>2563</v>
      </c>
      <c r="E43" s="33"/>
      <c r="F43" s="12"/>
      <c r="G43" s="31" t="s">
        <v>2559</v>
      </c>
      <c r="H43" s="12">
        <f>0.5/4</f>
        <v>0.125</v>
      </c>
      <c r="I43" s="12"/>
      <c r="J43" s="12"/>
      <c r="K43" s="11">
        <f t="shared" si="1"/>
        <v>0.125</v>
      </c>
      <c r="L43" s="22"/>
    </row>
    <row r="44" spans="1:12" ht="12.75">
      <c r="A44" s="22">
        <v>39</v>
      </c>
      <c r="B44" s="12" t="s">
        <v>1713</v>
      </c>
      <c r="C44" s="12" t="s">
        <v>2583</v>
      </c>
      <c r="D44" s="34" t="s">
        <v>2581</v>
      </c>
      <c r="E44" s="33"/>
      <c r="F44" s="12"/>
      <c r="G44" s="31" t="s">
        <v>2585</v>
      </c>
      <c r="H44" s="12">
        <v>0.1</v>
      </c>
      <c r="I44" s="12"/>
      <c r="J44" s="12"/>
      <c r="K44" s="11">
        <f t="shared" si="1"/>
        <v>0.1</v>
      </c>
      <c r="L44" s="22"/>
    </row>
    <row r="45" spans="1:12" ht="12.75">
      <c r="A45" s="22">
        <v>40</v>
      </c>
      <c r="B45" s="12" t="s">
        <v>2549</v>
      </c>
      <c r="C45" s="12" t="s">
        <v>616</v>
      </c>
      <c r="D45" s="34" t="s">
        <v>2550</v>
      </c>
      <c r="E45" s="33"/>
      <c r="F45" s="12"/>
      <c r="G45" s="31" t="s">
        <v>2552</v>
      </c>
      <c r="H45" s="12">
        <f>0.5/3</f>
        <v>0.16666666666666666</v>
      </c>
      <c r="I45" s="12"/>
      <c r="J45" s="12"/>
      <c r="K45" s="11">
        <f t="shared" si="1"/>
        <v>0.16666666666666666</v>
      </c>
      <c r="L45" s="22"/>
    </row>
    <row r="46" spans="1:12" ht="12.75">
      <c r="A46" s="22">
        <v>41</v>
      </c>
      <c r="B46" s="12" t="s">
        <v>2564</v>
      </c>
      <c r="C46" s="12" t="s">
        <v>171</v>
      </c>
      <c r="D46" s="34" t="s">
        <v>2563</v>
      </c>
      <c r="E46" s="33"/>
      <c r="F46" s="12"/>
      <c r="G46" s="31" t="s">
        <v>2559</v>
      </c>
      <c r="H46" s="12">
        <f>0.5/4</f>
        <v>0.125</v>
      </c>
      <c r="I46" s="12"/>
      <c r="J46" s="12"/>
      <c r="K46" s="11">
        <f t="shared" si="1"/>
        <v>0.125</v>
      </c>
      <c r="L46" s="22"/>
    </row>
    <row r="47" spans="1:12" ht="12.75">
      <c r="A47" s="22">
        <v>42</v>
      </c>
      <c r="B47" s="12" t="s">
        <v>2554</v>
      </c>
      <c r="C47" s="12" t="s">
        <v>37</v>
      </c>
      <c r="D47" s="9" t="s">
        <v>2555</v>
      </c>
      <c r="E47" s="33"/>
      <c r="F47" s="12"/>
      <c r="G47" s="31" t="s">
        <v>2559</v>
      </c>
      <c r="H47" s="12">
        <f>0.5/4</f>
        <v>0.125</v>
      </c>
      <c r="I47" s="12"/>
      <c r="J47" s="12"/>
      <c r="K47" s="11">
        <f t="shared" si="1"/>
        <v>0.125</v>
      </c>
      <c r="L47" s="22"/>
    </row>
    <row r="48" spans="1:12" ht="12.75">
      <c r="A48" s="22">
        <v>43</v>
      </c>
      <c r="B48" s="12" t="s">
        <v>2569</v>
      </c>
      <c r="C48" s="12" t="s">
        <v>37</v>
      </c>
      <c r="D48" s="34" t="s">
        <v>2568</v>
      </c>
      <c r="E48" s="33"/>
      <c r="F48" s="12"/>
      <c r="G48" s="31" t="s">
        <v>2559</v>
      </c>
      <c r="H48" s="12">
        <f>0.5/4</f>
        <v>0.125</v>
      </c>
      <c r="I48" s="12"/>
      <c r="J48" s="12"/>
      <c r="K48" s="11">
        <f t="shared" si="1"/>
        <v>0.125</v>
      </c>
      <c r="L48" s="22"/>
    </row>
    <row r="49" spans="1:12" ht="12.75">
      <c r="A49" s="22">
        <v>44</v>
      </c>
      <c r="B49" s="12" t="s">
        <v>2576</v>
      </c>
      <c r="C49" s="12" t="s">
        <v>37</v>
      </c>
      <c r="D49" s="34" t="s">
        <v>2544</v>
      </c>
      <c r="E49" s="33"/>
      <c r="F49" s="12"/>
      <c r="G49" s="31" t="s">
        <v>2559</v>
      </c>
      <c r="H49" s="12">
        <f>0.5/4</f>
        <v>0.125</v>
      </c>
      <c r="I49" s="12"/>
      <c r="J49" s="12"/>
      <c r="K49" s="11">
        <f t="shared" si="1"/>
        <v>0.125</v>
      </c>
      <c r="L49" s="22"/>
    </row>
    <row r="50" spans="1:12" ht="12.75">
      <c r="A50" s="22">
        <v>45</v>
      </c>
      <c r="B50" s="12" t="s">
        <v>2571</v>
      </c>
      <c r="C50" s="12" t="s">
        <v>26</v>
      </c>
      <c r="D50" s="34" t="s">
        <v>2572</v>
      </c>
      <c r="E50" s="33"/>
      <c r="F50" s="12"/>
      <c r="G50" s="31" t="s">
        <v>2567</v>
      </c>
      <c r="H50" s="12">
        <v>0.5</v>
      </c>
      <c r="I50" s="12"/>
      <c r="J50" s="12"/>
      <c r="K50" s="11">
        <f t="shared" si="1"/>
        <v>0.5</v>
      </c>
      <c r="L50" s="22"/>
    </row>
    <row r="51" spans="1:12" ht="12.75">
      <c r="A51" s="22">
        <v>46</v>
      </c>
      <c r="B51" s="12" t="s">
        <v>175</v>
      </c>
      <c r="C51" s="12" t="s">
        <v>26</v>
      </c>
      <c r="D51" s="34" t="s">
        <v>2555</v>
      </c>
      <c r="E51" s="33"/>
      <c r="F51" s="12"/>
      <c r="G51" s="31" t="s">
        <v>2552</v>
      </c>
      <c r="H51" s="12">
        <f>0.5/3</f>
        <v>0.16666666666666666</v>
      </c>
      <c r="I51" s="12"/>
      <c r="J51" s="12"/>
      <c r="K51" s="11">
        <f t="shared" si="1"/>
        <v>0.16666666666666666</v>
      </c>
      <c r="L51" s="22"/>
    </row>
    <row r="52" spans="1:12" ht="12.75">
      <c r="A52" s="22">
        <v>47</v>
      </c>
      <c r="B52" s="12" t="s">
        <v>175</v>
      </c>
      <c r="C52" s="12" t="s">
        <v>26</v>
      </c>
      <c r="D52" s="34" t="s">
        <v>611</v>
      </c>
      <c r="E52" s="33"/>
      <c r="F52" s="12"/>
      <c r="G52" s="31" t="s">
        <v>2552</v>
      </c>
      <c r="H52" s="12">
        <f>0.5/3</f>
        <v>0.16666666666666666</v>
      </c>
      <c r="I52" s="12"/>
      <c r="J52" s="12"/>
      <c r="K52" s="11">
        <f t="shared" si="1"/>
        <v>0.16666666666666666</v>
      </c>
      <c r="L52" s="22"/>
    </row>
    <row r="53" spans="1:12" ht="12.75">
      <c r="A53" s="22">
        <v>48</v>
      </c>
      <c r="B53" s="14" t="s">
        <v>610</v>
      </c>
      <c r="C53" s="14" t="s">
        <v>273</v>
      </c>
      <c r="D53" s="355" t="s">
        <v>611</v>
      </c>
      <c r="E53" s="111" t="s">
        <v>609</v>
      </c>
      <c r="F53" s="12">
        <v>1</v>
      </c>
      <c r="G53" s="31"/>
      <c r="H53" s="12"/>
      <c r="I53" s="12"/>
      <c r="J53" s="12"/>
      <c r="K53" s="11">
        <f t="shared" si="1"/>
        <v>1</v>
      </c>
      <c r="L53" s="22"/>
    </row>
    <row r="54" spans="1:12" ht="12.75">
      <c r="A54" s="22">
        <v>49</v>
      </c>
      <c r="B54" s="12" t="s">
        <v>873</v>
      </c>
      <c r="C54" s="12" t="s">
        <v>151</v>
      </c>
      <c r="D54" s="34" t="s">
        <v>2561</v>
      </c>
      <c r="E54" s="33"/>
      <c r="F54" s="12"/>
      <c r="G54" s="31" t="s">
        <v>2559</v>
      </c>
      <c r="H54" s="12">
        <f>0.5/4</f>
        <v>0.125</v>
      </c>
      <c r="I54" s="12"/>
      <c r="J54" s="12"/>
      <c r="K54" s="11">
        <f t="shared" si="1"/>
        <v>0.125</v>
      </c>
      <c r="L54" s="22"/>
    </row>
    <row r="55" spans="1:12" ht="12.75">
      <c r="A55" s="22">
        <v>50</v>
      </c>
      <c r="B55" s="12" t="s">
        <v>918</v>
      </c>
      <c r="C55" s="12" t="s">
        <v>151</v>
      </c>
      <c r="D55" s="34" t="s">
        <v>2568</v>
      </c>
      <c r="E55" s="33"/>
      <c r="F55" s="12"/>
      <c r="G55" s="31" t="s">
        <v>2559</v>
      </c>
      <c r="H55" s="12">
        <f>0.5/4</f>
        <v>0.125</v>
      </c>
      <c r="I55" s="12"/>
      <c r="J55" s="12"/>
      <c r="K55" s="11">
        <f t="shared" si="1"/>
        <v>0.125</v>
      </c>
      <c r="L55" s="22"/>
    </row>
    <row r="56" spans="1:12" ht="12.75">
      <c r="A56" s="22">
        <v>51</v>
      </c>
      <c r="B56" s="12" t="s">
        <v>288</v>
      </c>
      <c r="C56" s="12" t="s">
        <v>778</v>
      </c>
      <c r="D56" s="34" t="s">
        <v>2575</v>
      </c>
      <c r="E56" s="33"/>
      <c r="F56" s="12"/>
      <c r="G56" s="31" t="s">
        <v>2559</v>
      </c>
      <c r="H56" s="12">
        <f>0.5/4</f>
        <v>0.125</v>
      </c>
      <c r="I56" s="12"/>
      <c r="J56" s="12"/>
      <c r="K56" s="11">
        <f t="shared" si="1"/>
        <v>0.125</v>
      </c>
      <c r="L56" s="22"/>
    </row>
    <row r="57" spans="1:12" ht="12.75">
      <c r="A57" s="22">
        <v>52</v>
      </c>
      <c r="B57" s="12" t="s">
        <v>1056</v>
      </c>
      <c r="C57" s="12" t="s">
        <v>819</v>
      </c>
      <c r="D57" s="34" t="s">
        <v>659</v>
      </c>
      <c r="E57" s="33"/>
      <c r="F57" s="12"/>
      <c r="G57" s="31" t="s">
        <v>2553</v>
      </c>
      <c r="H57" s="12">
        <v>0.25</v>
      </c>
      <c r="I57" s="12"/>
      <c r="J57" s="12"/>
      <c r="K57" s="11">
        <f t="shared" si="1"/>
        <v>0.25</v>
      </c>
      <c r="L57" s="22"/>
    </row>
    <row r="58" spans="1:12" ht="12.75">
      <c r="A58" s="22">
        <v>53</v>
      </c>
      <c r="B58" s="12" t="s">
        <v>2557</v>
      </c>
      <c r="C58" s="12" t="s">
        <v>35</v>
      </c>
      <c r="D58" s="9" t="s">
        <v>2555</v>
      </c>
      <c r="E58" s="33"/>
      <c r="F58" s="12"/>
      <c r="G58" s="31" t="s">
        <v>2559</v>
      </c>
      <c r="H58" s="12">
        <f>0.5/4</f>
        <v>0.125</v>
      </c>
      <c r="I58" s="12"/>
      <c r="J58" s="12"/>
      <c r="K58" s="11">
        <f t="shared" si="1"/>
        <v>0.125</v>
      </c>
      <c r="L58" s="22"/>
    </row>
    <row r="59" spans="1:12" ht="12.75">
      <c r="A59" s="22">
        <v>54</v>
      </c>
      <c r="B59" s="12" t="s">
        <v>325</v>
      </c>
      <c r="C59" s="12" t="s">
        <v>35</v>
      </c>
      <c r="D59" s="34" t="s">
        <v>2561</v>
      </c>
      <c r="E59" s="33"/>
      <c r="F59" s="12"/>
      <c r="G59" s="31" t="s">
        <v>2559</v>
      </c>
      <c r="H59" s="12">
        <f>0.5/4</f>
        <v>0.125</v>
      </c>
      <c r="I59" s="12"/>
      <c r="J59" s="12"/>
      <c r="K59" s="11">
        <f t="shared" si="1"/>
        <v>0.125</v>
      </c>
      <c r="L59" s="22"/>
    </row>
    <row r="60" spans="1:12" ht="12.75">
      <c r="A60" s="22">
        <v>55</v>
      </c>
      <c r="B60" s="12" t="s">
        <v>2551</v>
      </c>
      <c r="C60" s="12" t="s">
        <v>687</v>
      </c>
      <c r="D60" s="34" t="s">
        <v>2550</v>
      </c>
      <c r="E60" s="33"/>
      <c r="F60" s="12"/>
      <c r="G60" s="31" t="s">
        <v>2552</v>
      </c>
      <c r="H60" s="12">
        <f>0.5/3</f>
        <v>0.16666666666666666</v>
      </c>
      <c r="I60" s="12"/>
      <c r="J60" s="12"/>
      <c r="K60" s="11">
        <f t="shared" si="1"/>
        <v>0.16666666666666666</v>
      </c>
      <c r="L60" s="22"/>
    </row>
    <row r="61" spans="1:12" ht="12.75">
      <c r="A61" s="22">
        <v>56</v>
      </c>
      <c r="B61" s="12" t="s">
        <v>1089</v>
      </c>
      <c r="C61" s="12" t="s">
        <v>2562</v>
      </c>
      <c r="D61" s="34" t="s">
        <v>2563</v>
      </c>
      <c r="E61" s="33"/>
      <c r="F61" s="12"/>
      <c r="G61" s="31" t="s">
        <v>2559</v>
      </c>
      <c r="H61" s="12">
        <f>0.5/4</f>
        <v>0.125</v>
      </c>
      <c r="I61" s="12"/>
      <c r="J61" s="12"/>
      <c r="K61" s="11">
        <f t="shared" si="1"/>
        <v>0.125</v>
      </c>
      <c r="L61" s="22"/>
    </row>
    <row r="62" spans="1:12" ht="12.75">
      <c r="A62" s="22">
        <v>57</v>
      </c>
      <c r="B62" s="12" t="s">
        <v>165</v>
      </c>
      <c r="C62" s="12" t="s">
        <v>931</v>
      </c>
      <c r="D62" s="34" t="s">
        <v>2590</v>
      </c>
      <c r="E62" s="33"/>
      <c r="F62" s="12"/>
      <c r="G62" s="31" t="s">
        <v>2552</v>
      </c>
      <c r="H62" s="12">
        <f>0.5/3</f>
        <v>0.16666666666666666</v>
      </c>
      <c r="I62" s="12"/>
      <c r="J62" s="12"/>
      <c r="K62" s="11">
        <f t="shared" si="1"/>
        <v>0.16666666666666666</v>
      </c>
      <c r="L62" s="22"/>
    </row>
    <row r="63" spans="1:12" ht="12.75">
      <c r="A63" s="22">
        <v>58</v>
      </c>
      <c r="B63" s="12" t="s">
        <v>607</v>
      </c>
      <c r="C63" s="12" t="s">
        <v>146</v>
      </c>
      <c r="D63" s="34" t="s">
        <v>611</v>
      </c>
      <c r="E63" s="33"/>
      <c r="F63" s="12"/>
      <c r="G63" s="31" t="s">
        <v>2553</v>
      </c>
      <c r="H63" s="12">
        <v>0.25</v>
      </c>
      <c r="I63" s="12"/>
      <c r="J63" s="12"/>
      <c r="K63" s="11">
        <f t="shared" si="1"/>
        <v>0.25</v>
      </c>
      <c r="L63" s="22"/>
    </row>
    <row r="64" spans="1:12" ht="12.75">
      <c r="A64" s="22">
        <v>59</v>
      </c>
      <c r="B64" s="12" t="s">
        <v>50</v>
      </c>
      <c r="C64" s="12" t="s">
        <v>2331</v>
      </c>
      <c r="D64" s="34" t="s">
        <v>2545</v>
      </c>
      <c r="E64" s="33"/>
      <c r="F64" s="12"/>
      <c r="G64" s="31" t="s">
        <v>2567</v>
      </c>
      <c r="H64" s="12">
        <v>0.5</v>
      </c>
      <c r="I64" s="12"/>
      <c r="J64" s="12"/>
      <c r="K64" s="11">
        <f t="shared" si="1"/>
        <v>0.5</v>
      </c>
      <c r="L64" s="22"/>
    </row>
    <row r="65" spans="1:12" ht="12.75">
      <c r="A65" s="22">
        <v>60</v>
      </c>
      <c r="B65" s="14" t="s">
        <v>658</v>
      </c>
      <c r="C65" s="14" t="s">
        <v>336</v>
      </c>
      <c r="D65" s="355" t="s">
        <v>659</v>
      </c>
      <c r="E65" s="111" t="s">
        <v>653</v>
      </c>
      <c r="F65" s="12">
        <v>0.5</v>
      </c>
      <c r="G65" s="31"/>
      <c r="H65" s="12"/>
      <c r="I65" s="12"/>
      <c r="J65" s="12"/>
      <c r="K65" s="11">
        <f t="shared" si="1"/>
        <v>0.5</v>
      </c>
      <c r="L65" s="22"/>
    </row>
    <row r="66" spans="1:12" ht="12.75">
      <c r="A66" s="22">
        <v>61</v>
      </c>
      <c r="B66" s="12" t="s">
        <v>133</v>
      </c>
      <c r="C66" s="12" t="s">
        <v>336</v>
      </c>
      <c r="D66" s="34" t="s">
        <v>611</v>
      </c>
      <c r="E66" s="33"/>
      <c r="F66" s="12"/>
      <c r="G66" s="31" t="s">
        <v>2559</v>
      </c>
      <c r="H66" s="12">
        <f>0.5/4</f>
        <v>0.125</v>
      </c>
      <c r="I66" s="12"/>
      <c r="J66" s="12"/>
      <c r="K66" s="11">
        <f t="shared" si="1"/>
        <v>0.125</v>
      </c>
      <c r="L66" s="22"/>
    </row>
    <row r="67" spans="1:12" ht="12.75">
      <c r="A67" s="22">
        <v>62</v>
      </c>
      <c r="B67" s="12" t="s">
        <v>1062</v>
      </c>
      <c r="C67" s="12" t="s">
        <v>28</v>
      </c>
      <c r="D67" s="34" t="s">
        <v>2589</v>
      </c>
      <c r="E67" s="33"/>
      <c r="F67" s="12"/>
      <c r="G67" s="31" t="s">
        <v>2552</v>
      </c>
      <c r="H67" s="12">
        <f>0.5/3</f>
        <v>0.16666666666666666</v>
      </c>
      <c r="I67" s="12"/>
      <c r="J67" s="12"/>
      <c r="K67" s="11">
        <f t="shared" si="1"/>
        <v>0.16666666666666666</v>
      </c>
      <c r="L67" s="22"/>
    </row>
    <row r="68" spans="1:12" ht="12.75">
      <c r="A68" s="22">
        <v>63</v>
      </c>
      <c r="B68" s="12" t="s">
        <v>2584</v>
      </c>
      <c r="C68" s="12" t="s">
        <v>28</v>
      </c>
      <c r="D68" s="34" t="s">
        <v>2581</v>
      </c>
      <c r="E68" s="33"/>
      <c r="F68" s="12"/>
      <c r="G68" s="31" t="s">
        <v>2585</v>
      </c>
      <c r="H68" s="12">
        <v>0.1</v>
      </c>
      <c r="I68" s="12"/>
      <c r="J68" s="12"/>
      <c r="K68" s="11">
        <f t="shared" si="1"/>
        <v>0.1</v>
      </c>
      <c r="L68" s="22"/>
    </row>
    <row r="69" spans="1:12" ht="12.75">
      <c r="A69" s="22">
        <v>64</v>
      </c>
      <c r="B69" s="12" t="s">
        <v>2543</v>
      </c>
      <c r="C69" s="12" t="s">
        <v>773</v>
      </c>
      <c r="D69" s="34" t="s">
        <v>2544</v>
      </c>
      <c r="E69" s="33"/>
      <c r="F69" s="12"/>
      <c r="G69" s="31" t="s">
        <v>2548</v>
      </c>
      <c r="H69" s="12">
        <v>0.5</v>
      </c>
      <c r="I69" s="12"/>
      <c r="J69" s="12"/>
      <c r="K69" s="11">
        <f t="shared" si="1"/>
        <v>0.5</v>
      </c>
      <c r="L69" s="22"/>
    </row>
    <row r="70" spans="1:12" ht="12.75">
      <c r="A70" s="22">
        <v>65</v>
      </c>
      <c r="B70" s="12" t="s">
        <v>2543</v>
      </c>
      <c r="C70" s="12" t="s">
        <v>773</v>
      </c>
      <c r="D70" s="34" t="s">
        <v>2544</v>
      </c>
      <c r="E70" s="33"/>
      <c r="F70" s="12"/>
      <c r="G70" s="31" t="s">
        <v>2567</v>
      </c>
      <c r="H70" s="12">
        <v>0.5</v>
      </c>
      <c r="I70" s="12"/>
      <c r="J70" s="12"/>
      <c r="K70" s="11">
        <f>J70+H70+F70</f>
        <v>0.5</v>
      </c>
      <c r="L70" s="22"/>
    </row>
    <row r="71" spans="1:12" ht="12.75">
      <c r="A71" s="22">
        <v>66</v>
      </c>
      <c r="B71" s="12" t="s">
        <v>2579</v>
      </c>
      <c r="C71" s="12" t="s">
        <v>1685</v>
      </c>
      <c r="D71" s="34" t="s">
        <v>2555</v>
      </c>
      <c r="E71" s="33"/>
      <c r="F71" s="12"/>
      <c r="G71" s="31" t="s">
        <v>2552</v>
      </c>
      <c r="H71" s="12">
        <f>0.5/3</f>
        <v>0.16666666666666666</v>
      </c>
      <c r="I71" s="12"/>
      <c r="J71" s="12"/>
      <c r="K71" s="11">
        <f>J71+H71+F71</f>
        <v>0.16666666666666666</v>
      </c>
      <c r="L71" s="22"/>
    </row>
    <row r="72" spans="1:12" ht="12.75">
      <c r="A72" s="22">
        <v>67</v>
      </c>
      <c r="B72" s="12" t="s">
        <v>2591</v>
      </c>
      <c r="C72" s="12" t="s">
        <v>1173</v>
      </c>
      <c r="D72" s="34" t="s">
        <v>2589</v>
      </c>
      <c r="E72" s="33"/>
      <c r="F72" s="12"/>
      <c r="G72" s="31" t="s">
        <v>2552</v>
      </c>
      <c r="H72" s="12">
        <f>0.5/3</f>
        <v>0.16666666666666666</v>
      </c>
      <c r="I72" s="12"/>
      <c r="J72" s="12"/>
      <c r="K72" s="11">
        <f>J72+H72+F72</f>
        <v>0.16666666666666666</v>
      </c>
      <c r="L72" s="22"/>
    </row>
    <row r="73" spans="1:12" ht="12.75">
      <c r="A73" s="22">
        <v>68</v>
      </c>
      <c r="B73" s="12" t="s">
        <v>2574</v>
      </c>
      <c r="C73" s="12" t="s">
        <v>124</v>
      </c>
      <c r="D73" s="34" t="s">
        <v>2575</v>
      </c>
      <c r="E73" s="33"/>
      <c r="F73" s="12"/>
      <c r="G73" s="31" t="s">
        <v>2559</v>
      </c>
      <c r="H73" s="12">
        <f>0.5/4</f>
        <v>0.125</v>
      </c>
      <c r="I73" s="12"/>
      <c r="J73" s="12"/>
      <c r="K73" s="11">
        <f>J73+H73+F73</f>
        <v>0.125</v>
      </c>
      <c r="L73" s="22"/>
    </row>
    <row r="75" spans="1:15" s="377" customFormat="1" ht="42" customHeight="1">
      <c r="A75" s="373"/>
      <c r="B75" s="413" t="s">
        <v>2677</v>
      </c>
      <c r="C75" s="413"/>
      <c r="D75" s="413"/>
      <c r="E75" s="374"/>
      <c r="F75" s="375"/>
      <c r="G75" s="376"/>
      <c r="H75" s="414" t="s">
        <v>2678</v>
      </c>
      <c r="I75" s="413"/>
      <c r="J75" s="413"/>
      <c r="K75" s="373"/>
      <c r="L75" s="376"/>
      <c r="M75" s="373"/>
      <c r="N75" s="373"/>
      <c r="O75" s="373"/>
    </row>
    <row r="76" spans="1:15" s="377" customFormat="1" ht="16.5">
      <c r="A76" s="373"/>
      <c r="B76" s="378"/>
      <c r="C76" s="378"/>
      <c r="D76" s="374"/>
      <c r="E76" s="374"/>
      <c r="F76" s="375"/>
      <c r="G76" s="376"/>
      <c r="H76" s="378"/>
      <c r="I76" s="376"/>
      <c r="J76" s="378"/>
      <c r="K76" s="373"/>
      <c r="L76" s="376"/>
      <c r="M76" s="373"/>
      <c r="N76" s="373"/>
      <c r="O76" s="373"/>
    </row>
    <row r="77" spans="1:15" s="377" customFormat="1" ht="16.5">
      <c r="A77" s="373"/>
      <c r="B77" s="378"/>
      <c r="C77" s="378"/>
      <c r="D77" s="374"/>
      <c r="E77" s="374"/>
      <c r="F77" s="375"/>
      <c r="G77" s="376"/>
      <c r="H77" s="378"/>
      <c r="I77" s="376"/>
      <c r="J77" s="378"/>
      <c r="K77" s="373"/>
      <c r="L77" s="376"/>
      <c r="M77" s="373"/>
      <c r="N77" s="373"/>
      <c r="O77" s="373"/>
    </row>
    <row r="78" spans="1:15" s="377" customFormat="1" ht="16.5">
      <c r="A78" s="373"/>
      <c r="B78" s="378"/>
      <c r="C78" s="378"/>
      <c r="D78" s="374"/>
      <c r="E78" s="374"/>
      <c r="F78" s="375"/>
      <c r="G78" s="376"/>
      <c r="H78" s="378"/>
      <c r="I78" s="376"/>
      <c r="J78" s="378"/>
      <c r="K78" s="373"/>
      <c r="L78" s="376"/>
      <c r="M78" s="373"/>
      <c r="N78" s="373"/>
      <c r="O78" s="373"/>
    </row>
    <row r="79" spans="1:15" s="377" customFormat="1" ht="16.5">
      <c r="A79" s="373"/>
      <c r="B79" s="413" t="s">
        <v>2680</v>
      </c>
      <c r="C79" s="413"/>
      <c r="D79" s="413"/>
      <c r="E79" s="374"/>
      <c r="F79" s="375"/>
      <c r="G79" s="376"/>
      <c r="H79" s="413" t="s">
        <v>2679</v>
      </c>
      <c r="I79" s="413"/>
      <c r="J79" s="413"/>
      <c r="K79" s="373"/>
      <c r="L79" s="376"/>
      <c r="M79" s="373"/>
      <c r="N79" s="373"/>
      <c r="O79" s="373"/>
    </row>
  </sheetData>
  <sheetProtection/>
  <mergeCells count="7">
    <mergeCell ref="A2:L2"/>
    <mergeCell ref="A1:L1"/>
    <mergeCell ref="A3:L3"/>
    <mergeCell ref="B75:D75"/>
    <mergeCell ref="H75:J75"/>
    <mergeCell ref="B79:D79"/>
    <mergeCell ref="H79:J79"/>
  </mergeCells>
  <printOptions/>
  <pageMargins left="0.5" right="0.25" top="0.5" bottom="0.25"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O87"/>
  <sheetViews>
    <sheetView zoomScalePageLayoutView="0" workbookViewId="0" topLeftCell="A54">
      <selection activeCell="A6" sqref="A6:A80"/>
    </sheetView>
  </sheetViews>
  <sheetFormatPr defaultColWidth="9.140625" defaultRowHeight="12.75"/>
  <cols>
    <col min="1" max="1" width="5.28125" style="2" customWidth="1"/>
    <col min="2" max="3" width="18.00390625" style="67" customWidth="1"/>
    <col min="4" max="4" width="10.8515625" style="231" customWidth="1"/>
    <col min="5" max="5" width="13.57421875" style="67" customWidth="1"/>
    <col min="6" max="6" width="7.00390625" style="67" customWidth="1"/>
    <col min="7" max="7" width="21.28125" style="67" customWidth="1"/>
    <col min="8" max="8" width="6.7109375" style="2" customWidth="1"/>
    <col min="9" max="9" width="22.00390625" style="70" customWidth="1"/>
    <col min="10" max="10" width="7.00390625" style="2" customWidth="1"/>
    <col min="11" max="11" width="9.140625" style="67" customWidth="1"/>
    <col min="12" max="12" width="10.8515625" style="2" customWidth="1"/>
    <col min="13" max="16384" width="9.140625" style="67" customWidth="1"/>
  </cols>
  <sheetData>
    <row r="1" spans="1:12" ht="19.5" customHeight="1">
      <c r="A1" s="434" t="s">
        <v>2622</v>
      </c>
      <c r="B1" s="434"/>
      <c r="C1" s="434"/>
      <c r="D1" s="434"/>
      <c r="E1" s="434"/>
      <c r="F1" s="434"/>
      <c r="G1" s="434"/>
      <c r="H1" s="434"/>
      <c r="I1" s="434"/>
      <c r="J1" s="434"/>
      <c r="K1" s="434"/>
      <c r="L1" s="434"/>
    </row>
    <row r="2" spans="1:12" ht="23.25" customHeight="1">
      <c r="A2" s="434" t="s">
        <v>21</v>
      </c>
      <c r="B2" s="434"/>
      <c r="C2" s="434"/>
      <c r="D2" s="434"/>
      <c r="E2" s="434"/>
      <c r="F2" s="434"/>
      <c r="G2" s="434"/>
      <c r="H2" s="434"/>
      <c r="I2" s="434"/>
      <c r="J2" s="434"/>
      <c r="K2" s="434"/>
      <c r="L2" s="434"/>
    </row>
    <row r="3" spans="1:12" s="336" customFormat="1" ht="18" customHeight="1">
      <c r="A3" s="435" t="s">
        <v>2655</v>
      </c>
      <c r="B3" s="435"/>
      <c r="C3" s="436"/>
      <c r="D3" s="436"/>
      <c r="E3" s="436"/>
      <c r="F3" s="436"/>
      <c r="G3" s="436"/>
      <c r="H3" s="436"/>
      <c r="I3" s="436"/>
      <c r="J3" s="436"/>
      <c r="K3" s="436"/>
      <c r="L3" s="436"/>
    </row>
    <row r="4" spans="1:12" s="71" customFormat="1" ht="12.75">
      <c r="A4" s="16"/>
      <c r="B4" s="8"/>
      <c r="C4" s="8"/>
      <c r="D4" s="8"/>
      <c r="E4" s="16"/>
      <c r="F4" s="16"/>
      <c r="G4" s="16"/>
      <c r="H4" s="16"/>
      <c r="I4" s="156"/>
      <c r="J4" s="16"/>
      <c r="K4" s="16"/>
      <c r="L4" s="16"/>
    </row>
    <row r="5" spans="1:12" s="337" customFormat="1" ht="25.5">
      <c r="A5" s="15" t="s">
        <v>0</v>
      </c>
      <c r="B5" s="61" t="s">
        <v>1</v>
      </c>
      <c r="C5" s="7" t="s">
        <v>2</v>
      </c>
      <c r="D5" s="27" t="s">
        <v>3</v>
      </c>
      <c r="E5" s="36" t="s">
        <v>27</v>
      </c>
      <c r="F5" s="5" t="s">
        <v>5</v>
      </c>
      <c r="G5" s="7" t="s">
        <v>6</v>
      </c>
      <c r="H5" s="5" t="s">
        <v>7</v>
      </c>
      <c r="I5" s="23" t="s">
        <v>24</v>
      </c>
      <c r="J5" s="5" t="s">
        <v>5</v>
      </c>
      <c r="K5" s="5" t="s">
        <v>8</v>
      </c>
      <c r="L5" s="5" t="s">
        <v>9</v>
      </c>
    </row>
    <row r="6" spans="1:12" s="2" customFormat="1" ht="23.25" customHeight="1">
      <c r="A6" s="22">
        <v>1</v>
      </c>
      <c r="B6" s="7" t="s">
        <v>2457</v>
      </c>
      <c r="C6" s="61" t="s">
        <v>28</v>
      </c>
      <c r="D6" s="27" t="s">
        <v>526</v>
      </c>
      <c r="E6" s="7"/>
      <c r="F6" s="7"/>
      <c r="G6" s="335" t="s">
        <v>1636</v>
      </c>
      <c r="H6" s="5">
        <v>0.5</v>
      </c>
      <c r="I6" s="61" t="s">
        <v>2487</v>
      </c>
      <c r="J6" s="5">
        <v>5</v>
      </c>
      <c r="K6" s="7">
        <f aca="true" t="shared" si="0" ref="K6:K37">J6+H6+F6</f>
        <v>5.5</v>
      </c>
      <c r="L6" s="5"/>
    </row>
    <row r="7" spans="1:12" s="339" customFormat="1" ht="38.25">
      <c r="A7" s="22">
        <v>2</v>
      </c>
      <c r="B7" s="286" t="s">
        <v>2458</v>
      </c>
      <c r="C7" s="7" t="s">
        <v>45</v>
      </c>
      <c r="D7" s="286" t="s">
        <v>513</v>
      </c>
      <c r="E7" s="7"/>
      <c r="F7" s="7"/>
      <c r="G7" s="335" t="s">
        <v>1636</v>
      </c>
      <c r="H7" s="5">
        <v>0.5</v>
      </c>
      <c r="I7" s="23" t="s">
        <v>598</v>
      </c>
      <c r="J7" s="5">
        <v>4</v>
      </c>
      <c r="K7" s="7">
        <f t="shared" si="0"/>
        <v>4.5</v>
      </c>
      <c r="L7" s="5"/>
    </row>
    <row r="8" spans="1:12" s="339" customFormat="1" ht="38.25">
      <c r="A8" s="22">
        <v>3</v>
      </c>
      <c r="B8" s="286" t="s">
        <v>2126</v>
      </c>
      <c r="C8" s="7" t="s">
        <v>151</v>
      </c>
      <c r="D8" s="286" t="s">
        <v>525</v>
      </c>
      <c r="E8" s="60"/>
      <c r="F8" s="7"/>
      <c r="G8" s="316" t="s">
        <v>2594</v>
      </c>
      <c r="H8" s="5">
        <v>1</v>
      </c>
      <c r="I8" s="23" t="s">
        <v>2606</v>
      </c>
      <c r="J8" s="5">
        <v>3.5</v>
      </c>
      <c r="K8" s="7">
        <f t="shared" si="0"/>
        <v>4.5</v>
      </c>
      <c r="L8" s="5"/>
    </row>
    <row r="9" spans="1:12" s="108" customFormat="1" ht="38.25">
      <c r="A9" s="22">
        <v>4</v>
      </c>
      <c r="B9" s="286" t="s">
        <v>2372</v>
      </c>
      <c r="C9" s="7" t="s">
        <v>1202</v>
      </c>
      <c r="D9" s="286" t="s">
        <v>513</v>
      </c>
      <c r="E9" s="334"/>
      <c r="F9" s="7"/>
      <c r="G9" s="335" t="s">
        <v>1636</v>
      </c>
      <c r="H9" s="5">
        <v>0.5</v>
      </c>
      <c r="I9" s="23" t="s">
        <v>598</v>
      </c>
      <c r="J9" s="5">
        <v>4</v>
      </c>
      <c r="K9" s="7">
        <f t="shared" si="0"/>
        <v>4.5</v>
      </c>
      <c r="L9" s="5"/>
    </row>
    <row r="10" spans="1:12" s="108" customFormat="1" ht="38.25">
      <c r="A10" s="22">
        <v>5</v>
      </c>
      <c r="B10" s="286" t="s">
        <v>1860</v>
      </c>
      <c r="C10" s="7" t="s">
        <v>1051</v>
      </c>
      <c r="D10" s="286" t="s">
        <v>517</v>
      </c>
      <c r="E10" s="7"/>
      <c r="F10" s="7"/>
      <c r="G10" s="7"/>
      <c r="H10" s="5"/>
      <c r="I10" s="23" t="s">
        <v>598</v>
      </c>
      <c r="J10" s="5">
        <v>4</v>
      </c>
      <c r="K10" s="7">
        <f t="shared" si="0"/>
        <v>4</v>
      </c>
      <c r="L10" s="5"/>
    </row>
    <row r="11" spans="1:12" ht="25.5">
      <c r="A11" s="22">
        <v>6</v>
      </c>
      <c r="B11" s="150" t="s">
        <v>204</v>
      </c>
      <c r="C11" s="55" t="s">
        <v>886</v>
      </c>
      <c r="D11" s="151" t="s">
        <v>514</v>
      </c>
      <c r="E11" s="55"/>
      <c r="F11" s="55"/>
      <c r="G11" s="257" t="s">
        <v>2612</v>
      </c>
      <c r="H11" s="22">
        <v>0.75</v>
      </c>
      <c r="I11" s="47" t="s">
        <v>88</v>
      </c>
      <c r="J11" s="22">
        <v>3</v>
      </c>
      <c r="K11" s="55">
        <f t="shared" si="0"/>
        <v>3.75</v>
      </c>
      <c r="L11" s="22"/>
    </row>
    <row r="12" spans="1:12" ht="12.75">
      <c r="A12" s="22">
        <v>7</v>
      </c>
      <c r="B12" s="107" t="s">
        <v>2470</v>
      </c>
      <c r="C12" s="94" t="s">
        <v>115</v>
      </c>
      <c r="D12" s="107" t="s">
        <v>1638</v>
      </c>
      <c r="E12" s="7"/>
      <c r="F12" s="7"/>
      <c r="G12" s="340" t="s">
        <v>1636</v>
      </c>
      <c r="H12" s="338">
        <v>0.5</v>
      </c>
      <c r="I12" s="47" t="s">
        <v>88</v>
      </c>
      <c r="J12" s="22">
        <v>3</v>
      </c>
      <c r="K12" s="55">
        <f t="shared" si="0"/>
        <v>3.5</v>
      </c>
      <c r="L12" s="22"/>
    </row>
    <row r="13" spans="1:12" ht="12.75">
      <c r="A13" s="22">
        <v>8</v>
      </c>
      <c r="B13" s="150" t="s">
        <v>2235</v>
      </c>
      <c r="C13" s="55" t="s">
        <v>332</v>
      </c>
      <c r="D13" s="150" t="s">
        <v>517</v>
      </c>
      <c r="E13" s="7"/>
      <c r="F13" s="7"/>
      <c r="G13" s="340" t="s">
        <v>1636</v>
      </c>
      <c r="H13" s="5">
        <v>0.5</v>
      </c>
      <c r="I13" s="47" t="s">
        <v>88</v>
      </c>
      <c r="J13" s="22">
        <v>3</v>
      </c>
      <c r="K13" s="55">
        <f t="shared" si="0"/>
        <v>3.5</v>
      </c>
      <c r="L13" s="5"/>
    </row>
    <row r="14" spans="1:12" ht="63.75">
      <c r="A14" s="22">
        <v>9</v>
      </c>
      <c r="B14" s="55" t="s">
        <v>1948</v>
      </c>
      <c r="C14" s="55" t="s">
        <v>37</v>
      </c>
      <c r="D14" s="55" t="s">
        <v>519</v>
      </c>
      <c r="E14" s="55"/>
      <c r="F14" s="55"/>
      <c r="G14" s="107" t="s">
        <v>1636</v>
      </c>
      <c r="H14" s="22">
        <v>0.5</v>
      </c>
      <c r="I14" s="10" t="s">
        <v>2486</v>
      </c>
      <c r="J14" s="22">
        <v>3</v>
      </c>
      <c r="K14" s="55">
        <f t="shared" si="0"/>
        <v>3.5</v>
      </c>
      <c r="L14" s="22"/>
    </row>
    <row r="15" spans="1:12" ht="12.75">
      <c r="A15" s="22">
        <v>10</v>
      </c>
      <c r="B15" s="150" t="s">
        <v>1730</v>
      </c>
      <c r="C15" s="55" t="s">
        <v>336</v>
      </c>
      <c r="D15" s="151" t="s">
        <v>519</v>
      </c>
      <c r="E15" s="55"/>
      <c r="F15" s="55"/>
      <c r="G15" s="107" t="s">
        <v>1636</v>
      </c>
      <c r="H15" s="22">
        <v>0.5</v>
      </c>
      <c r="I15" s="47" t="s">
        <v>88</v>
      </c>
      <c r="J15" s="22">
        <v>3</v>
      </c>
      <c r="K15" s="55">
        <f t="shared" si="0"/>
        <v>3.5</v>
      </c>
      <c r="L15" s="22"/>
    </row>
    <row r="16" spans="1:12" ht="12.75">
      <c r="A16" s="22">
        <v>11</v>
      </c>
      <c r="B16" s="150" t="s">
        <v>1907</v>
      </c>
      <c r="C16" s="55" t="s">
        <v>33</v>
      </c>
      <c r="D16" s="151" t="s">
        <v>514</v>
      </c>
      <c r="E16" s="55"/>
      <c r="F16" s="55"/>
      <c r="G16" s="55" t="s">
        <v>2595</v>
      </c>
      <c r="H16" s="22">
        <v>0.5</v>
      </c>
      <c r="I16" s="47" t="s">
        <v>88</v>
      </c>
      <c r="J16" s="22">
        <v>3</v>
      </c>
      <c r="K16" s="55">
        <f t="shared" si="0"/>
        <v>3.5</v>
      </c>
      <c r="L16" s="22"/>
    </row>
    <row r="17" spans="1:12" ht="12.75">
      <c r="A17" s="22">
        <v>12</v>
      </c>
      <c r="B17" s="150" t="s">
        <v>2088</v>
      </c>
      <c r="C17" s="55" t="s">
        <v>47</v>
      </c>
      <c r="D17" s="150" t="s">
        <v>517</v>
      </c>
      <c r="E17" s="55"/>
      <c r="F17" s="55"/>
      <c r="G17" s="55"/>
      <c r="H17" s="22"/>
      <c r="I17" s="47" t="s">
        <v>88</v>
      </c>
      <c r="J17" s="22">
        <v>3</v>
      </c>
      <c r="K17" s="55">
        <f t="shared" si="0"/>
        <v>3</v>
      </c>
      <c r="L17" s="22"/>
    </row>
    <row r="18" spans="1:14" s="108" customFormat="1" ht="12.75">
      <c r="A18" s="22">
        <v>13</v>
      </c>
      <c r="B18" s="150" t="s">
        <v>2451</v>
      </c>
      <c r="C18" s="55" t="s">
        <v>146</v>
      </c>
      <c r="D18" s="150" t="s">
        <v>520</v>
      </c>
      <c r="E18" s="55"/>
      <c r="F18" s="55"/>
      <c r="G18" s="55"/>
      <c r="H18" s="22"/>
      <c r="I18" s="47" t="s">
        <v>88</v>
      </c>
      <c r="J18" s="22">
        <v>3</v>
      </c>
      <c r="K18" s="55">
        <f t="shared" si="0"/>
        <v>3</v>
      </c>
      <c r="L18" s="22"/>
      <c r="M18" s="67"/>
      <c r="N18" s="67"/>
    </row>
    <row r="19" spans="1:12" ht="12.75">
      <c r="A19" s="22">
        <v>14</v>
      </c>
      <c r="B19" s="150" t="s">
        <v>1714</v>
      </c>
      <c r="C19" s="55" t="s">
        <v>28</v>
      </c>
      <c r="D19" s="151" t="s">
        <v>524</v>
      </c>
      <c r="E19" s="7"/>
      <c r="F19" s="7"/>
      <c r="G19" s="61"/>
      <c r="H19" s="5"/>
      <c r="I19" s="47" t="s">
        <v>88</v>
      </c>
      <c r="J19" s="22">
        <v>3</v>
      </c>
      <c r="K19" s="55">
        <f t="shared" si="0"/>
        <v>3</v>
      </c>
      <c r="L19" s="5"/>
    </row>
    <row r="20" spans="1:12" ht="12.75">
      <c r="A20" s="22">
        <v>15</v>
      </c>
      <c r="B20" s="55" t="s">
        <v>2461</v>
      </c>
      <c r="C20" s="55" t="s">
        <v>2454</v>
      </c>
      <c r="D20" s="342" t="s">
        <v>518</v>
      </c>
      <c r="E20" s="7"/>
      <c r="F20" s="7"/>
      <c r="G20" s="61"/>
      <c r="H20" s="5"/>
      <c r="I20" s="47" t="s">
        <v>88</v>
      </c>
      <c r="J20" s="22">
        <v>3</v>
      </c>
      <c r="K20" s="55">
        <f t="shared" si="0"/>
        <v>3</v>
      </c>
      <c r="L20" s="5"/>
    </row>
    <row r="21" spans="1:12" ht="12.75">
      <c r="A21" s="22">
        <v>16</v>
      </c>
      <c r="B21" s="150" t="s">
        <v>2456</v>
      </c>
      <c r="C21" s="55" t="s">
        <v>2453</v>
      </c>
      <c r="D21" s="151" t="s">
        <v>513</v>
      </c>
      <c r="E21" s="55"/>
      <c r="F21" s="55"/>
      <c r="G21" s="107" t="s">
        <v>1636</v>
      </c>
      <c r="H21" s="22">
        <v>0.5</v>
      </c>
      <c r="I21" s="47" t="s">
        <v>194</v>
      </c>
      <c r="J21" s="22">
        <v>2</v>
      </c>
      <c r="K21" s="55">
        <f t="shared" si="0"/>
        <v>2.5</v>
      </c>
      <c r="L21" s="22"/>
    </row>
    <row r="22" spans="1:12" ht="12.75">
      <c r="A22" s="22">
        <v>17</v>
      </c>
      <c r="B22" s="55" t="s">
        <v>2464</v>
      </c>
      <c r="C22" s="55" t="s">
        <v>361</v>
      </c>
      <c r="D22" s="150" t="s">
        <v>514</v>
      </c>
      <c r="E22" s="55"/>
      <c r="F22" s="55"/>
      <c r="G22" s="107" t="s">
        <v>1636</v>
      </c>
      <c r="H22" s="22">
        <v>0.5</v>
      </c>
      <c r="I22" s="10" t="s">
        <v>190</v>
      </c>
      <c r="J22" s="22">
        <v>1.5</v>
      </c>
      <c r="K22" s="55">
        <f t="shared" si="0"/>
        <v>2</v>
      </c>
      <c r="L22" s="22"/>
    </row>
    <row r="23" spans="1:12" ht="12.75">
      <c r="A23" s="22">
        <v>18</v>
      </c>
      <c r="B23" s="150" t="s">
        <v>1714</v>
      </c>
      <c r="C23" s="55" t="s">
        <v>144</v>
      </c>
      <c r="D23" s="150" t="s">
        <v>523</v>
      </c>
      <c r="E23" s="55"/>
      <c r="F23" s="55"/>
      <c r="G23" s="107" t="s">
        <v>1636</v>
      </c>
      <c r="H23" s="22">
        <v>0.5</v>
      </c>
      <c r="I23" s="10" t="s">
        <v>190</v>
      </c>
      <c r="J23" s="22">
        <v>1.5</v>
      </c>
      <c r="K23" s="55">
        <f t="shared" si="0"/>
        <v>2</v>
      </c>
      <c r="L23" s="22"/>
    </row>
    <row r="24" spans="1:12" ht="38.25">
      <c r="A24" s="22">
        <v>19</v>
      </c>
      <c r="B24" s="150" t="s">
        <v>2460</v>
      </c>
      <c r="C24" s="55" t="s">
        <v>32</v>
      </c>
      <c r="D24" s="150" t="s">
        <v>519</v>
      </c>
      <c r="E24" s="55"/>
      <c r="F24" s="55"/>
      <c r="G24" s="55"/>
      <c r="H24" s="22"/>
      <c r="I24" s="10" t="s">
        <v>2650</v>
      </c>
      <c r="J24" s="22">
        <v>2</v>
      </c>
      <c r="K24" s="55">
        <f t="shared" si="0"/>
        <v>2</v>
      </c>
      <c r="L24" s="22"/>
    </row>
    <row r="25" spans="1:12" ht="12.75">
      <c r="A25" s="22">
        <v>20</v>
      </c>
      <c r="B25" s="55" t="s">
        <v>204</v>
      </c>
      <c r="C25" s="55" t="s">
        <v>210</v>
      </c>
      <c r="D25" s="151" t="s">
        <v>514</v>
      </c>
      <c r="E25" s="105"/>
      <c r="F25" s="55"/>
      <c r="G25" s="340" t="s">
        <v>1636</v>
      </c>
      <c r="H25" s="22">
        <v>0.5</v>
      </c>
      <c r="I25" s="10" t="s">
        <v>190</v>
      </c>
      <c r="J25" s="22">
        <v>1.5</v>
      </c>
      <c r="K25" s="55">
        <f t="shared" si="0"/>
        <v>2</v>
      </c>
      <c r="L25" s="22"/>
    </row>
    <row r="26" spans="1:12" s="108" customFormat="1" ht="12.75">
      <c r="A26" s="22">
        <v>21</v>
      </c>
      <c r="B26" s="55" t="s">
        <v>2467</v>
      </c>
      <c r="C26" s="55" t="s">
        <v>942</v>
      </c>
      <c r="D26" s="55" t="s">
        <v>525</v>
      </c>
      <c r="E26" s="55"/>
      <c r="F26" s="55"/>
      <c r="G26" s="107" t="s">
        <v>1636</v>
      </c>
      <c r="H26" s="22">
        <v>0.5</v>
      </c>
      <c r="I26" s="10" t="s">
        <v>190</v>
      </c>
      <c r="J26" s="22">
        <v>1.5</v>
      </c>
      <c r="K26" s="55">
        <f t="shared" si="0"/>
        <v>2</v>
      </c>
      <c r="L26" s="22"/>
    </row>
    <row r="27" spans="1:12" s="108" customFormat="1" ht="12.75">
      <c r="A27" s="22">
        <v>22</v>
      </c>
      <c r="B27" s="150" t="s">
        <v>1815</v>
      </c>
      <c r="C27" s="55" t="s">
        <v>155</v>
      </c>
      <c r="D27" s="150" t="s">
        <v>514</v>
      </c>
      <c r="E27" s="94"/>
      <c r="F27" s="55"/>
      <c r="G27" s="340" t="s">
        <v>1636</v>
      </c>
      <c r="H27" s="22">
        <v>0.5</v>
      </c>
      <c r="I27" s="10" t="s">
        <v>190</v>
      </c>
      <c r="J27" s="22">
        <v>1.5</v>
      </c>
      <c r="K27" s="55">
        <f t="shared" si="0"/>
        <v>2</v>
      </c>
      <c r="L27" s="22"/>
    </row>
    <row r="28" spans="1:12" s="108" customFormat="1" ht="12.75">
      <c r="A28" s="22">
        <v>23</v>
      </c>
      <c r="B28" s="150" t="s">
        <v>89</v>
      </c>
      <c r="C28" s="55" t="s">
        <v>619</v>
      </c>
      <c r="D28" s="151" t="s">
        <v>513</v>
      </c>
      <c r="E28" s="55"/>
      <c r="F28" s="55"/>
      <c r="G28" s="55"/>
      <c r="H28" s="22"/>
      <c r="I28" s="47" t="s">
        <v>194</v>
      </c>
      <c r="J28" s="22">
        <v>2</v>
      </c>
      <c r="K28" s="55">
        <f t="shared" si="0"/>
        <v>2</v>
      </c>
      <c r="L28" s="22"/>
    </row>
    <row r="29" spans="1:12" s="108" customFormat="1" ht="12.75">
      <c r="A29" s="22">
        <v>24</v>
      </c>
      <c r="B29" s="150" t="s">
        <v>1703</v>
      </c>
      <c r="C29" s="55" t="s">
        <v>70</v>
      </c>
      <c r="D29" s="151" t="s">
        <v>514</v>
      </c>
      <c r="E29" s="55"/>
      <c r="F29" s="55"/>
      <c r="G29" s="55"/>
      <c r="H29" s="22"/>
      <c r="I29" s="47" t="s">
        <v>194</v>
      </c>
      <c r="J29" s="22">
        <v>2</v>
      </c>
      <c r="K29" s="55">
        <f t="shared" si="0"/>
        <v>2</v>
      </c>
      <c r="L29" s="22"/>
    </row>
    <row r="30" spans="1:12" s="108" customFormat="1" ht="12.75">
      <c r="A30" s="22">
        <v>25</v>
      </c>
      <c r="B30" s="150" t="s">
        <v>2462</v>
      </c>
      <c r="C30" s="55" t="s">
        <v>931</v>
      </c>
      <c r="D30" s="151" t="s">
        <v>522</v>
      </c>
      <c r="E30" s="55"/>
      <c r="F30" s="55"/>
      <c r="G30" s="107" t="s">
        <v>1636</v>
      </c>
      <c r="H30" s="22">
        <v>0.5</v>
      </c>
      <c r="I30" s="10" t="s">
        <v>190</v>
      </c>
      <c r="J30" s="22">
        <v>1.5</v>
      </c>
      <c r="K30" s="55">
        <f t="shared" si="0"/>
        <v>2</v>
      </c>
      <c r="L30" s="22"/>
    </row>
    <row r="31" spans="1:12" ht="12.75">
      <c r="A31" s="22">
        <v>26</v>
      </c>
      <c r="B31" s="150" t="s">
        <v>557</v>
      </c>
      <c r="C31" s="55" t="s">
        <v>31</v>
      </c>
      <c r="D31" s="150" t="s">
        <v>514</v>
      </c>
      <c r="E31" s="55"/>
      <c r="F31" s="55"/>
      <c r="G31" s="107" t="s">
        <v>1642</v>
      </c>
      <c r="H31" s="22">
        <v>0.25</v>
      </c>
      <c r="I31" s="10" t="s">
        <v>190</v>
      </c>
      <c r="J31" s="22">
        <v>1.5</v>
      </c>
      <c r="K31" s="55">
        <f t="shared" si="0"/>
        <v>1.75</v>
      </c>
      <c r="L31" s="22"/>
    </row>
    <row r="32" spans="1:12" ht="25.5">
      <c r="A32" s="22">
        <v>27</v>
      </c>
      <c r="B32" s="55" t="s">
        <v>2107</v>
      </c>
      <c r="C32" s="94" t="s">
        <v>29</v>
      </c>
      <c r="D32" s="106" t="s">
        <v>586</v>
      </c>
      <c r="E32" s="55"/>
      <c r="F32" s="55"/>
      <c r="G32" s="94" t="s">
        <v>2651</v>
      </c>
      <c r="H32" s="22">
        <f>0.167+0.75</f>
        <v>0.917</v>
      </c>
      <c r="I32" s="10" t="s">
        <v>587</v>
      </c>
      <c r="J32" s="22">
        <v>0.75</v>
      </c>
      <c r="K32" s="55">
        <f t="shared" si="0"/>
        <v>1.667</v>
      </c>
      <c r="L32" s="22"/>
    </row>
    <row r="33" spans="1:12" s="108" customFormat="1" ht="12.75">
      <c r="A33" s="22">
        <v>28</v>
      </c>
      <c r="B33" s="150" t="s">
        <v>2459</v>
      </c>
      <c r="C33" s="55" t="s">
        <v>210</v>
      </c>
      <c r="D33" s="150" t="s">
        <v>524</v>
      </c>
      <c r="E33" s="55"/>
      <c r="F33" s="55"/>
      <c r="G33" s="55"/>
      <c r="H33" s="22"/>
      <c r="I33" s="10" t="s">
        <v>190</v>
      </c>
      <c r="J33" s="22">
        <v>1.5</v>
      </c>
      <c r="K33" s="55">
        <f t="shared" si="0"/>
        <v>1.5</v>
      </c>
      <c r="L33" s="22"/>
    </row>
    <row r="34" spans="1:12" ht="12.75">
      <c r="A34" s="22">
        <v>29</v>
      </c>
      <c r="B34" s="55" t="s">
        <v>2465</v>
      </c>
      <c r="C34" s="55" t="s">
        <v>45</v>
      </c>
      <c r="D34" s="55" t="s">
        <v>524</v>
      </c>
      <c r="E34" s="55"/>
      <c r="F34" s="55"/>
      <c r="G34" s="55"/>
      <c r="H34" s="22"/>
      <c r="I34" s="10" t="s">
        <v>190</v>
      </c>
      <c r="J34" s="22">
        <v>1.5</v>
      </c>
      <c r="K34" s="55">
        <f t="shared" si="0"/>
        <v>1.5</v>
      </c>
      <c r="L34" s="22"/>
    </row>
    <row r="35" spans="1:12" s="108" customFormat="1" ht="12.75">
      <c r="A35" s="22">
        <v>30</v>
      </c>
      <c r="B35" s="150" t="s">
        <v>2466</v>
      </c>
      <c r="C35" s="55" t="s">
        <v>778</v>
      </c>
      <c r="D35" s="151" t="s">
        <v>514</v>
      </c>
      <c r="E35" s="55"/>
      <c r="F35" s="55"/>
      <c r="G35" s="55"/>
      <c r="H35" s="22"/>
      <c r="I35" s="10" t="s">
        <v>190</v>
      </c>
      <c r="J35" s="22">
        <v>1.5</v>
      </c>
      <c r="K35" s="55">
        <f t="shared" si="0"/>
        <v>1.5</v>
      </c>
      <c r="L35" s="22"/>
    </row>
    <row r="36" spans="1:12" s="108" customFormat="1" ht="12.75">
      <c r="A36" s="22">
        <v>31</v>
      </c>
      <c r="B36" s="150" t="s">
        <v>1818</v>
      </c>
      <c r="C36" s="55" t="s">
        <v>35</v>
      </c>
      <c r="D36" s="150" t="s">
        <v>523</v>
      </c>
      <c r="E36" s="55"/>
      <c r="F36" s="55"/>
      <c r="G36" s="55"/>
      <c r="H36" s="22"/>
      <c r="I36" s="10" t="s">
        <v>190</v>
      </c>
      <c r="J36" s="22">
        <v>1.5</v>
      </c>
      <c r="K36" s="55">
        <f t="shared" si="0"/>
        <v>1.5</v>
      </c>
      <c r="L36" s="22"/>
    </row>
    <row r="37" spans="1:12" s="108" customFormat="1" ht="12.75">
      <c r="A37" s="22">
        <v>32</v>
      </c>
      <c r="B37" s="55" t="s">
        <v>2463</v>
      </c>
      <c r="C37" s="55" t="s">
        <v>2455</v>
      </c>
      <c r="D37" s="151" t="s">
        <v>522</v>
      </c>
      <c r="E37" s="55"/>
      <c r="F37" s="55"/>
      <c r="G37" s="55"/>
      <c r="H37" s="22"/>
      <c r="I37" s="10" t="s">
        <v>190</v>
      </c>
      <c r="J37" s="22">
        <v>1.5</v>
      </c>
      <c r="K37" s="55">
        <f t="shared" si="0"/>
        <v>1.5</v>
      </c>
      <c r="L37" s="22"/>
    </row>
    <row r="38" spans="1:12" ht="12.75">
      <c r="A38" s="22">
        <v>33</v>
      </c>
      <c r="B38" s="55" t="s">
        <v>2654</v>
      </c>
      <c r="C38" s="55" t="s">
        <v>336</v>
      </c>
      <c r="D38" s="106" t="s">
        <v>586</v>
      </c>
      <c r="E38" s="55"/>
      <c r="F38" s="55"/>
      <c r="G38" s="55"/>
      <c r="H38" s="22"/>
      <c r="I38" s="47" t="s">
        <v>87</v>
      </c>
      <c r="J38" s="22">
        <v>1.5</v>
      </c>
      <c r="K38" s="55">
        <f aca="true" t="shared" si="1" ref="K38:K69">J38+H38+F38</f>
        <v>1.5</v>
      </c>
      <c r="L38" s="22"/>
    </row>
    <row r="39" spans="1:12" s="108" customFormat="1" ht="25.5">
      <c r="A39" s="22">
        <v>34</v>
      </c>
      <c r="B39" s="55" t="s">
        <v>1877</v>
      </c>
      <c r="C39" s="94" t="s">
        <v>115</v>
      </c>
      <c r="D39" s="106" t="s">
        <v>519</v>
      </c>
      <c r="E39" s="55"/>
      <c r="F39" s="55"/>
      <c r="G39" s="55"/>
      <c r="H39" s="22"/>
      <c r="I39" s="10" t="s">
        <v>585</v>
      </c>
      <c r="J39" s="22">
        <v>1</v>
      </c>
      <c r="K39" s="55">
        <f t="shared" si="1"/>
        <v>1</v>
      </c>
      <c r="L39" s="22"/>
    </row>
    <row r="40" spans="1:12" ht="25.5">
      <c r="A40" s="22">
        <v>35</v>
      </c>
      <c r="B40" s="107" t="s">
        <v>2473</v>
      </c>
      <c r="C40" s="94" t="s">
        <v>48</v>
      </c>
      <c r="D40" s="107" t="s">
        <v>1647</v>
      </c>
      <c r="E40" s="55"/>
      <c r="F40" s="55"/>
      <c r="G40" s="257" t="s">
        <v>2594</v>
      </c>
      <c r="H40" s="338">
        <v>1</v>
      </c>
      <c r="I40" s="47"/>
      <c r="J40" s="22"/>
      <c r="K40" s="55">
        <f t="shared" si="1"/>
        <v>1</v>
      </c>
      <c r="L40" s="22"/>
    </row>
    <row r="41" spans="1:12" s="108" customFormat="1" ht="25.5">
      <c r="A41" s="22">
        <v>36</v>
      </c>
      <c r="B41" s="55" t="s">
        <v>36</v>
      </c>
      <c r="C41" s="94" t="s">
        <v>277</v>
      </c>
      <c r="D41" s="106" t="s">
        <v>586</v>
      </c>
      <c r="E41" s="55"/>
      <c r="F41" s="55"/>
      <c r="G41" s="55"/>
      <c r="H41" s="22"/>
      <c r="I41" s="10" t="s">
        <v>587</v>
      </c>
      <c r="J41" s="22">
        <v>0.75</v>
      </c>
      <c r="K41" s="55">
        <f t="shared" si="1"/>
        <v>0.75</v>
      </c>
      <c r="L41" s="22"/>
    </row>
    <row r="42" spans="1:12" s="108" customFormat="1" ht="25.5">
      <c r="A42" s="22">
        <v>37</v>
      </c>
      <c r="B42" s="55" t="s">
        <v>2286</v>
      </c>
      <c r="C42" s="94" t="s">
        <v>619</v>
      </c>
      <c r="D42" s="333" t="s">
        <v>514</v>
      </c>
      <c r="E42" s="7"/>
      <c r="F42" s="7"/>
      <c r="G42" s="7"/>
      <c r="H42" s="5"/>
      <c r="I42" s="94" t="s">
        <v>592</v>
      </c>
      <c r="J42" s="5">
        <v>0.75</v>
      </c>
      <c r="K42" s="55">
        <f t="shared" si="1"/>
        <v>0.75</v>
      </c>
      <c r="L42" s="5"/>
    </row>
    <row r="43" spans="1:12" s="108" customFormat="1" ht="25.5">
      <c r="A43" s="22">
        <v>38</v>
      </c>
      <c r="B43" s="55" t="s">
        <v>2468</v>
      </c>
      <c r="C43" s="94" t="s">
        <v>29</v>
      </c>
      <c r="D43" s="94" t="s">
        <v>586</v>
      </c>
      <c r="E43" s="341"/>
      <c r="F43" s="7"/>
      <c r="G43" s="7"/>
      <c r="H43" s="5"/>
      <c r="I43" s="10" t="s">
        <v>587</v>
      </c>
      <c r="J43" s="22">
        <v>0.75</v>
      </c>
      <c r="K43" s="55">
        <f t="shared" si="1"/>
        <v>0.75</v>
      </c>
      <c r="L43" s="5"/>
    </row>
    <row r="44" spans="1:12" s="108" customFormat="1" ht="51">
      <c r="A44" s="22">
        <v>39</v>
      </c>
      <c r="B44" s="150" t="s">
        <v>658</v>
      </c>
      <c r="C44" s="55" t="s">
        <v>146</v>
      </c>
      <c r="D44" s="150" t="s">
        <v>511</v>
      </c>
      <c r="E44" s="22"/>
      <c r="F44" s="242"/>
      <c r="G44" s="22"/>
      <c r="H44" s="9"/>
      <c r="I44" s="10" t="s">
        <v>512</v>
      </c>
      <c r="J44" s="22">
        <v>0.75</v>
      </c>
      <c r="K44" s="55">
        <f t="shared" si="1"/>
        <v>0.75</v>
      </c>
      <c r="L44" s="22"/>
    </row>
    <row r="45" spans="1:12" s="108" customFormat="1" ht="12" customHeight="1">
      <c r="A45" s="22">
        <v>40</v>
      </c>
      <c r="B45" s="107" t="s">
        <v>2482</v>
      </c>
      <c r="C45" s="94" t="s">
        <v>56</v>
      </c>
      <c r="D45" s="107" t="s">
        <v>1654</v>
      </c>
      <c r="E45" s="55"/>
      <c r="F45" s="55"/>
      <c r="G45" s="257" t="s">
        <v>2613</v>
      </c>
      <c r="H45" s="338">
        <v>0.75</v>
      </c>
      <c r="I45" s="47"/>
      <c r="J45" s="22"/>
      <c r="K45" s="55">
        <f t="shared" si="1"/>
        <v>0.75</v>
      </c>
      <c r="L45" s="22"/>
    </row>
    <row r="46" spans="1:12" ht="12.75">
      <c r="A46" s="22">
        <v>41</v>
      </c>
      <c r="B46" s="107" t="s">
        <v>1711</v>
      </c>
      <c r="C46" s="94" t="s">
        <v>31</v>
      </c>
      <c r="D46" s="107" t="s">
        <v>1523</v>
      </c>
      <c r="E46" s="55"/>
      <c r="F46" s="55"/>
      <c r="G46" s="107" t="s">
        <v>1636</v>
      </c>
      <c r="H46" s="338">
        <v>0.5</v>
      </c>
      <c r="I46" s="47"/>
      <c r="J46" s="22"/>
      <c r="K46" s="55">
        <f t="shared" si="1"/>
        <v>0.5</v>
      </c>
      <c r="L46" s="22"/>
    </row>
    <row r="47" spans="1:12" ht="12.75">
      <c r="A47" s="22">
        <v>42</v>
      </c>
      <c r="B47" s="107" t="s">
        <v>2484</v>
      </c>
      <c r="C47" s="94" t="s">
        <v>31</v>
      </c>
      <c r="D47" s="107" t="s">
        <v>1653</v>
      </c>
      <c r="E47" s="55"/>
      <c r="F47" s="55"/>
      <c r="G47" s="107" t="s">
        <v>1636</v>
      </c>
      <c r="H47" s="338">
        <v>0.5</v>
      </c>
      <c r="I47" s="47"/>
      <c r="J47" s="22"/>
      <c r="K47" s="55">
        <f t="shared" si="1"/>
        <v>0.5</v>
      </c>
      <c r="L47" s="22"/>
    </row>
    <row r="48" spans="1:12" ht="12.75">
      <c r="A48" s="22">
        <v>43</v>
      </c>
      <c r="B48" s="107" t="s">
        <v>1735</v>
      </c>
      <c r="C48" s="94" t="s">
        <v>2214</v>
      </c>
      <c r="D48" s="107" t="s">
        <v>1635</v>
      </c>
      <c r="E48" s="55"/>
      <c r="F48" s="55"/>
      <c r="G48" s="107" t="s">
        <v>1636</v>
      </c>
      <c r="H48" s="338">
        <v>0.5</v>
      </c>
      <c r="I48" s="47"/>
      <c r="J48" s="22"/>
      <c r="K48" s="55">
        <f t="shared" si="1"/>
        <v>0.5</v>
      </c>
      <c r="L48" s="22"/>
    </row>
    <row r="49" spans="1:12" ht="12.75">
      <c r="A49" s="22">
        <v>44</v>
      </c>
      <c r="B49" s="107" t="s">
        <v>2469</v>
      </c>
      <c r="C49" s="94" t="s">
        <v>184</v>
      </c>
      <c r="D49" s="107" t="s">
        <v>1637</v>
      </c>
      <c r="E49" s="55"/>
      <c r="F49" s="55"/>
      <c r="G49" s="107" t="s">
        <v>1636</v>
      </c>
      <c r="H49" s="338">
        <v>0.5</v>
      </c>
      <c r="I49" s="64"/>
      <c r="J49" s="5"/>
      <c r="K49" s="55">
        <f t="shared" si="1"/>
        <v>0.5</v>
      </c>
      <c r="L49" s="5"/>
    </row>
    <row r="50" spans="1:12" ht="12.75">
      <c r="A50" s="22">
        <v>45</v>
      </c>
      <c r="B50" s="107" t="s">
        <v>1760</v>
      </c>
      <c r="C50" s="94" t="s">
        <v>38</v>
      </c>
      <c r="D50" s="107" t="s">
        <v>1657</v>
      </c>
      <c r="E50" s="55"/>
      <c r="F50" s="55"/>
      <c r="G50" s="107" t="s">
        <v>1636</v>
      </c>
      <c r="H50" s="338">
        <v>0.5</v>
      </c>
      <c r="I50" s="47"/>
      <c r="J50" s="22"/>
      <c r="K50" s="55">
        <f t="shared" si="1"/>
        <v>0.5</v>
      </c>
      <c r="L50" s="22"/>
    </row>
    <row r="51" spans="1:12" ht="12.75">
      <c r="A51" s="22">
        <v>46</v>
      </c>
      <c r="B51" s="107" t="s">
        <v>2274</v>
      </c>
      <c r="C51" s="94" t="s">
        <v>144</v>
      </c>
      <c r="D51" s="107" t="s">
        <v>1646</v>
      </c>
      <c r="E51" s="55"/>
      <c r="F51" s="55"/>
      <c r="G51" s="107" t="s">
        <v>1636</v>
      </c>
      <c r="H51" s="338">
        <v>0.5</v>
      </c>
      <c r="I51" s="47"/>
      <c r="J51" s="22"/>
      <c r="K51" s="55">
        <f t="shared" si="1"/>
        <v>0.5</v>
      </c>
      <c r="L51" s="22"/>
    </row>
    <row r="52" spans="1:12" ht="12.75">
      <c r="A52" s="22">
        <v>47</v>
      </c>
      <c r="B52" s="107" t="s">
        <v>2474</v>
      </c>
      <c r="C52" s="94" t="s">
        <v>144</v>
      </c>
      <c r="D52" s="107" t="s">
        <v>1648</v>
      </c>
      <c r="E52" s="55"/>
      <c r="F52" s="55"/>
      <c r="G52" s="107" t="s">
        <v>1636</v>
      </c>
      <c r="H52" s="338">
        <v>0.5</v>
      </c>
      <c r="I52" s="47"/>
      <c r="J52" s="22"/>
      <c r="K52" s="55">
        <f t="shared" si="1"/>
        <v>0.5</v>
      </c>
      <c r="L52" s="22"/>
    </row>
    <row r="53" spans="1:12" ht="12.75">
      <c r="A53" s="22">
        <v>48</v>
      </c>
      <c r="B53" s="107" t="s">
        <v>2284</v>
      </c>
      <c r="C53" s="94" t="s">
        <v>115</v>
      </c>
      <c r="D53" s="107" t="s">
        <v>1641</v>
      </c>
      <c r="E53" s="7"/>
      <c r="F53" s="7"/>
      <c r="G53" s="340" t="s">
        <v>1636</v>
      </c>
      <c r="H53" s="338">
        <v>0.5</v>
      </c>
      <c r="I53" s="64"/>
      <c r="J53" s="5"/>
      <c r="K53" s="55">
        <f t="shared" si="1"/>
        <v>0.5</v>
      </c>
      <c r="L53" s="5"/>
    </row>
    <row r="54" spans="1:12" ht="12.75">
      <c r="A54" s="22">
        <v>49</v>
      </c>
      <c r="B54" s="107" t="s">
        <v>1832</v>
      </c>
      <c r="C54" s="94" t="s">
        <v>32</v>
      </c>
      <c r="D54" s="107" t="s">
        <v>1656</v>
      </c>
      <c r="E54" s="55"/>
      <c r="F54" s="55"/>
      <c r="G54" s="107" t="s">
        <v>1636</v>
      </c>
      <c r="H54" s="338">
        <v>0.5</v>
      </c>
      <c r="I54" s="47"/>
      <c r="J54" s="22"/>
      <c r="K54" s="55">
        <f t="shared" si="1"/>
        <v>0.5</v>
      </c>
      <c r="L54" s="22"/>
    </row>
    <row r="55" spans="1:12" ht="12.75">
      <c r="A55" s="22">
        <v>50</v>
      </c>
      <c r="B55" s="107" t="s">
        <v>1781</v>
      </c>
      <c r="C55" s="94" t="s">
        <v>1144</v>
      </c>
      <c r="D55" s="107" t="s">
        <v>1640</v>
      </c>
      <c r="E55" s="55"/>
      <c r="F55" s="55"/>
      <c r="G55" s="107" t="s">
        <v>1636</v>
      </c>
      <c r="H55" s="338">
        <v>0.5</v>
      </c>
      <c r="I55" s="47"/>
      <c r="J55" s="22"/>
      <c r="K55" s="55">
        <f t="shared" si="1"/>
        <v>0.5</v>
      </c>
      <c r="L55" s="22"/>
    </row>
    <row r="56" spans="1:12" ht="12.75">
      <c r="A56" s="22">
        <v>51</v>
      </c>
      <c r="B56" s="107" t="s">
        <v>256</v>
      </c>
      <c r="C56" s="94" t="s">
        <v>105</v>
      </c>
      <c r="D56" s="107" t="s">
        <v>1562</v>
      </c>
      <c r="E56" s="55"/>
      <c r="F56" s="55"/>
      <c r="G56" s="107" t="s">
        <v>1636</v>
      </c>
      <c r="H56" s="338">
        <v>0.5</v>
      </c>
      <c r="I56" s="47"/>
      <c r="J56" s="22"/>
      <c r="K56" s="55">
        <f t="shared" si="1"/>
        <v>0.5</v>
      </c>
      <c r="L56" s="22"/>
    </row>
    <row r="57" spans="1:12" ht="12.75">
      <c r="A57" s="22">
        <v>52</v>
      </c>
      <c r="B57" s="107" t="s">
        <v>2471</v>
      </c>
      <c r="C57" s="94" t="s">
        <v>164</v>
      </c>
      <c r="D57" s="107" t="s">
        <v>1635</v>
      </c>
      <c r="E57" s="55"/>
      <c r="F57" s="55"/>
      <c r="G57" s="340" t="s">
        <v>1636</v>
      </c>
      <c r="H57" s="338">
        <v>0.5</v>
      </c>
      <c r="I57" s="47"/>
      <c r="J57" s="22"/>
      <c r="K57" s="55">
        <f t="shared" si="1"/>
        <v>0.5</v>
      </c>
      <c r="L57" s="22"/>
    </row>
    <row r="58" spans="1:12" s="108" customFormat="1" ht="12.75">
      <c r="A58" s="22">
        <v>53</v>
      </c>
      <c r="B58" s="107" t="s">
        <v>2372</v>
      </c>
      <c r="C58" s="94" t="s">
        <v>48</v>
      </c>
      <c r="D58" s="107" t="s">
        <v>1643</v>
      </c>
      <c r="E58" s="55"/>
      <c r="F58" s="55"/>
      <c r="G58" s="107" t="s">
        <v>1636</v>
      </c>
      <c r="H58" s="338">
        <v>0.5</v>
      </c>
      <c r="I58" s="10"/>
      <c r="J58" s="22"/>
      <c r="K58" s="55">
        <f t="shared" si="1"/>
        <v>0.5</v>
      </c>
      <c r="L58" s="22"/>
    </row>
    <row r="59" spans="1:12" ht="12.75">
      <c r="A59" s="22">
        <v>54</v>
      </c>
      <c r="B59" s="107" t="s">
        <v>2075</v>
      </c>
      <c r="C59" s="94" t="s">
        <v>48</v>
      </c>
      <c r="D59" s="107" t="s">
        <v>1650</v>
      </c>
      <c r="E59" s="55"/>
      <c r="F59" s="55"/>
      <c r="G59" s="107" t="s">
        <v>1636</v>
      </c>
      <c r="H59" s="338">
        <v>0.5</v>
      </c>
      <c r="I59" s="47"/>
      <c r="J59" s="22"/>
      <c r="K59" s="55">
        <f t="shared" si="1"/>
        <v>0.5</v>
      </c>
      <c r="L59" s="22"/>
    </row>
    <row r="60" spans="1:12" ht="12.75">
      <c r="A60" s="22">
        <v>55</v>
      </c>
      <c r="B60" s="107" t="s">
        <v>1833</v>
      </c>
      <c r="C60" s="94" t="s">
        <v>45</v>
      </c>
      <c r="D60" s="107" t="s">
        <v>1638</v>
      </c>
      <c r="E60" s="55"/>
      <c r="F60" s="55"/>
      <c r="G60" s="340" t="s">
        <v>1636</v>
      </c>
      <c r="H60" s="338">
        <v>0.5</v>
      </c>
      <c r="I60" s="47"/>
      <c r="J60" s="22"/>
      <c r="K60" s="55">
        <f t="shared" si="1"/>
        <v>0.5</v>
      </c>
      <c r="L60" s="22"/>
    </row>
    <row r="61" spans="1:12" ht="12.75">
      <c r="A61" s="22">
        <v>56</v>
      </c>
      <c r="B61" s="107" t="s">
        <v>1821</v>
      </c>
      <c r="C61" s="94" t="s">
        <v>45</v>
      </c>
      <c r="D61" s="107" t="s">
        <v>1644</v>
      </c>
      <c r="E61" s="7"/>
      <c r="F61" s="7"/>
      <c r="G61" s="107" t="s">
        <v>1636</v>
      </c>
      <c r="H61" s="338">
        <v>0.5</v>
      </c>
      <c r="I61" s="23"/>
      <c r="J61" s="5"/>
      <c r="K61" s="55">
        <f t="shared" si="1"/>
        <v>0.5</v>
      </c>
      <c r="L61" s="335"/>
    </row>
    <row r="62" spans="1:12" ht="12.75">
      <c r="A62" s="22">
        <v>57</v>
      </c>
      <c r="B62" s="107" t="s">
        <v>2477</v>
      </c>
      <c r="C62" s="94" t="s">
        <v>857</v>
      </c>
      <c r="D62" s="107" t="s">
        <v>1651</v>
      </c>
      <c r="E62" s="55"/>
      <c r="F62" s="55"/>
      <c r="G62" s="107" t="s">
        <v>1636</v>
      </c>
      <c r="H62" s="338">
        <v>0.5</v>
      </c>
      <c r="I62" s="47"/>
      <c r="J62" s="22"/>
      <c r="K62" s="55">
        <f t="shared" si="1"/>
        <v>0.5</v>
      </c>
      <c r="L62" s="22"/>
    </row>
    <row r="63" spans="1:12" ht="12.75">
      <c r="A63" s="22">
        <v>58</v>
      </c>
      <c r="B63" s="107" t="s">
        <v>2483</v>
      </c>
      <c r="C63" s="94" t="s">
        <v>346</v>
      </c>
      <c r="D63" s="107" t="s">
        <v>1639</v>
      </c>
      <c r="E63" s="55"/>
      <c r="F63" s="55"/>
      <c r="G63" s="107" t="s">
        <v>1636</v>
      </c>
      <c r="H63" s="338">
        <v>0.5</v>
      </c>
      <c r="I63" s="47"/>
      <c r="J63" s="22"/>
      <c r="K63" s="55">
        <f t="shared" si="1"/>
        <v>0.5</v>
      </c>
      <c r="L63" s="22"/>
    </row>
    <row r="64" spans="1:12" ht="12.75">
      <c r="A64" s="22">
        <v>59</v>
      </c>
      <c r="B64" s="107" t="s">
        <v>1852</v>
      </c>
      <c r="C64" s="94" t="s">
        <v>635</v>
      </c>
      <c r="D64" s="107" t="s">
        <v>1652</v>
      </c>
      <c r="E64" s="55"/>
      <c r="F64" s="55"/>
      <c r="G64" s="107" t="s">
        <v>1636</v>
      </c>
      <c r="H64" s="338">
        <v>0.5</v>
      </c>
      <c r="I64" s="47"/>
      <c r="J64" s="22"/>
      <c r="K64" s="55">
        <f t="shared" si="1"/>
        <v>0.5</v>
      </c>
      <c r="L64" s="22"/>
    </row>
    <row r="65" spans="1:12" ht="12.75">
      <c r="A65" s="22">
        <v>60</v>
      </c>
      <c r="B65" s="107" t="s">
        <v>1776</v>
      </c>
      <c r="C65" s="94" t="s">
        <v>151</v>
      </c>
      <c r="D65" s="107" t="s">
        <v>1641</v>
      </c>
      <c r="E65" s="55"/>
      <c r="F65" s="55"/>
      <c r="G65" s="107" t="s">
        <v>1636</v>
      </c>
      <c r="H65" s="338">
        <v>0.5</v>
      </c>
      <c r="I65" s="47"/>
      <c r="J65" s="22"/>
      <c r="K65" s="55">
        <f t="shared" si="1"/>
        <v>0.5</v>
      </c>
      <c r="L65" s="22"/>
    </row>
    <row r="66" spans="1:12" ht="12.75">
      <c r="A66" s="22">
        <v>61</v>
      </c>
      <c r="B66" s="107" t="s">
        <v>1774</v>
      </c>
      <c r="C66" s="94" t="s">
        <v>151</v>
      </c>
      <c r="D66" s="107" t="s">
        <v>1655</v>
      </c>
      <c r="E66" s="55"/>
      <c r="F66" s="55"/>
      <c r="G66" s="107" t="s">
        <v>1636</v>
      </c>
      <c r="H66" s="338">
        <v>0.5</v>
      </c>
      <c r="I66" s="47"/>
      <c r="J66" s="22"/>
      <c r="K66" s="55">
        <f t="shared" si="1"/>
        <v>0.5</v>
      </c>
      <c r="L66" s="22"/>
    </row>
    <row r="67" spans="1:12" ht="12.75">
      <c r="A67" s="22">
        <v>62</v>
      </c>
      <c r="B67" s="107" t="s">
        <v>2475</v>
      </c>
      <c r="C67" s="94" t="s">
        <v>146</v>
      </c>
      <c r="D67" s="107" t="s">
        <v>1638</v>
      </c>
      <c r="E67" s="55"/>
      <c r="F67" s="55"/>
      <c r="G67" s="107" t="s">
        <v>1636</v>
      </c>
      <c r="H67" s="338">
        <v>0.5</v>
      </c>
      <c r="I67" s="47"/>
      <c r="J67" s="22"/>
      <c r="K67" s="55">
        <f t="shared" si="1"/>
        <v>0.5</v>
      </c>
      <c r="L67" s="22"/>
    </row>
    <row r="68" spans="1:12" ht="12.75">
      <c r="A68" s="22">
        <v>63</v>
      </c>
      <c r="B68" s="107" t="s">
        <v>1703</v>
      </c>
      <c r="C68" s="94" t="s">
        <v>148</v>
      </c>
      <c r="D68" s="107" t="s">
        <v>1640</v>
      </c>
      <c r="E68" s="7"/>
      <c r="F68" s="7"/>
      <c r="G68" s="340" t="s">
        <v>1636</v>
      </c>
      <c r="H68" s="338">
        <v>0.5</v>
      </c>
      <c r="I68" s="47"/>
      <c r="J68" s="22"/>
      <c r="K68" s="55">
        <f t="shared" si="1"/>
        <v>0.5</v>
      </c>
      <c r="L68" s="22"/>
    </row>
    <row r="69" spans="1:12" ht="12.75">
      <c r="A69" s="22">
        <v>64</v>
      </c>
      <c r="B69" s="107" t="s">
        <v>2472</v>
      </c>
      <c r="C69" s="94" t="s">
        <v>244</v>
      </c>
      <c r="D69" s="107" t="s">
        <v>1640</v>
      </c>
      <c r="E69" s="55"/>
      <c r="F69" s="55"/>
      <c r="G69" s="107" t="s">
        <v>1636</v>
      </c>
      <c r="H69" s="338">
        <v>0.5</v>
      </c>
      <c r="I69" s="47"/>
      <c r="J69" s="22"/>
      <c r="K69" s="55">
        <f t="shared" si="1"/>
        <v>0.5</v>
      </c>
      <c r="L69" s="22"/>
    </row>
    <row r="70" spans="1:12" ht="12.75">
      <c r="A70" s="22">
        <v>65</v>
      </c>
      <c r="B70" s="107" t="s">
        <v>2478</v>
      </c>
      <c r="C70" s="94" t="s">
        <v>33</v>
      </c>
      <c r="D70" s="107" t="s">
        <v>1564</v>
      </c>
      <c r="E70" s="55"/>
      <c r="F70" s="55"/>
      <c r="G70" s="107" t="s">
        <v>1636</v>
      </c>
      <c r="H70" s="338">
        <v>0.5</v>
      </c>
      <c r="I70" s="47"/>
      <c r="J70" s="22"/>
      <c r="K70" s="55">
        <f aca="true" t="shared" si="2" ref="K70:K80">J70+H70+F70</f>
        <v>0.5</v>
      </c>
      <c r="L70" s="22"/>
    </row>
    <row r="71" spans="1:12" s="108" customFormat="1" ht="12.75">
      <c r="A71" s="22">
        <v>66</v>
      </c>
      <c r="B71" s="107" t="s">
        <v>2485</v>
      </c>
      <c r="C71" s="94" t="s">
        <v>124</v>
      </c>
      <c r="D71" s="107" t="s">
        <v>2653</v>
      </c>
      <c r="E71" s="55"/>
      <c r="F71" s="55"/>
      <c r="G71" s="107" t="s">
        <v>1636</v>
      </c>
      <c r="H71" s="338">
        <v>0.5</v>
      </c>
      <c r="I71" s="47"/>
      <c r="J71" s="22"/>
      <c r="K71" s="55">
        <f t="shared" si="2"/>
        <v>0.5</v>
      </c>
      <c r="L71" s="22"/>
    </row>
    <row r="72" spans="1:12" s="108" customFormat="1" ht="12.75">
      <c r="A72" s="22">
        <v>67</v>
      </c>
      <c r="B72" s="107" t="s">
        <v>2479</v>
      </c>
      <c r="C72" s="94" t="s">
        <v>31</v>
      </c>
      <c r="D72" s="107" t="s">
        <v>1649</v>
      </c>
      <c r="E72" s="55"/>
      <c r="F72" s="55"/>
      <c r="G72" s="107" t="s">
        <v>1642</v>
      </c>
      <c r="H72" s="338">
        <v>0.25</v>
      </c>
      <c r="I72" s="47"/>
      <c r="J72" s="22"/>
      <c r="K72" s="55">
        <f t="shared" si="2"/>
        <v>0.25</v>
      </c>
      <c r="L72" s="22"/>
    </row>
    <row r="73" spans="1:12" ht="12.75">
      <c r="A73" s="22">
        <v>68</v>
      </c>
      <c r="B73" s="107" t="s">
        <v>658</v>
      </c>
      <c r="C73" s="94" t="s">
        <v>31</v>
      </c>
      <c r="D73" s="107" t="s">
        <v>1649</v>
      </c>
      <c r="E73" s="55"/>
      <c r="F73" s="55"/>
      <c r="G73" s="107" t="s">
        <v>1642</v>
      </c>
      <c r="H73" s="338">
        <v>0.25</v>
      </c>
      <c r="I73" s="47"/>
      <c r="J73" s="22"/>
      <c r="K73" s="55">
        <f t="shared" si="2"/>
        <v>0.25</v>
      </c>
      <c r="L73" s="22"/>
    </row>
    <row r="74" spans="1:12" ht="12.75">
      <c r="A74" s="22">
        <v>69</v>
      </c>
      <c r="B74" s="107" t="s">
        <v>2481</v>
      </c>
      <c r="C74" s="94" t="s">
        <v>247</v>
      </c>
      <c r="D74" s="107" t="s">
        <v>1644</v>
      </c>
      <c r="E74" s="55"/>
      <c r="F74" s="55"/>
      <c r="G74" s="107" t="s">
        <v>1642</v>
      </c>
      <c r="H74" s="338">
        <v>0.25</v>
      </c>
      <c r="I74" s="47"/>
      <c r="J74" s="22"/>
      <c r="K74" s="55">
        <f t="shared" si="2"/>
        <v>0.25</v>
      </c>
      <c r="L74" s="22"/>
    </row>
    <row r="75" spans="1:13" ht="12.75">
      <c r="A75" s="22">
        <v>70</v>
      </c>
      <c r="B75" s="107" t="s">
        <v>2480</v>
      </c>
      <c r="C75" s="94" t="s">
        <v>964</v>
      </c>
      <c r="D75" s="107" t="s">
        <v>1653</v>
      </c>
      <c r="E75" s="55"/>
      <c r="F75" s="55"/>
      <c r="G75" s="107" t="s">
        <v>1642</v>
      </c>
      <c r="H75" s="338">
        <v>0.25</v>
      </c>
      <c r="I75" s="47"/>
      <c r="J75" s="22"/>
      <c r="K75" s="55">
        <f t="shared" si="2"/>
        <v>0.25</v>
      </c>
      <c r="L75" s="22"/>
      <c r="M75" s="67" t="s">
        <v>2652</v>
      </c>
    </row>
    <row r="76" spans="1:12" ht="12.75">
      <c r="A76" s="22">
        <v>71</v>
      </c>
      <c r="B76" s="107" t="s">
        <v>1862</v>
      </c>
      <c r="C76" s="94" t="s">
        <v>630</v>
      </c>
      <c r="D76" s="107" t="s">
        <v>1645</v>
      </c>
      <c r="E76" s="55"/>
      <c r="F76" s="55"/>
      <c r="G76" s="107" t="s">
        <v>1642</v>
      </c>
      <c r="H76" s="338">
        <v>0.25</v>
      </c>
      <c r="I76" s="47"/>
      <c r="J76" s="22"/>
      <c r="K76" s="55">
        <f t="shared" si="2"/>
        <v>0.25</v>
      </c>
      <c r="L76" s="22"/>
    </row>
    <row r="77" spans="1:12" ht="12.75">
      <c r="A77" s="22">
        <v>72</v>
      </c>
      <c r="B77" s="107" t="s">
        <v>658</v>
      </c>
      <c r="C77" s="94" t="s">
        <v>1938</v>
      </c>
      <c r="D77" s="107" t="s">
        <v>1635</v>
      </c>
      <c r="E77" s="55"/>
      <c r="F77" s="55"/>
      <c r="G77" s="107" t="s">
        <v>1642</v>
      </c>
      <c r="H77" s="338">
        <v>0.25</v>
      </c>
      <c r="I77" s="47"/>
      <c r="J77" s="22"/>
      <c r="K77" s="55">
        <f t="shared" si="2"/>
        <v>0.25</v>
      </c>
      <c r="L77" s="22"/>
    </row>
    <row r="78" spans="1:12" ht="12.75">
      <c r="A78" s="22">
        <v>73</v>
      </c>
      <c r="B78" s="107" t="s">
        <v>1735</v>
      </c>
      <c r="C78" s="94" t="s">
        <v>29</v>
      </c>
      <c r="D78" s="107" t="s">
        <v>1581</v>
      </c>
      <c r="E78" s="55"/>
      <c r="F78" s="55"/>
      <c r="G78" s="107" t="s">
        <v>1642</v>
      </c>
      <c r="H78" s="338">
        <v>0.25</v>
      </c>
      <c r="I78" s="47"/>
      <c r="J78" s="22"/>
      <c r="K78" s="55">
        <f t="shared" si="2"/>
        <v>0.25</v>
      </c>
      <c r="L78" s="22"/>
    </row>
    <row r="79" spans="1:12" ht="12.75">
      <c r="A79" s="22">
        <v>74</v>
      </c>
      <c r="B79" s="107" t="s">
        <v>204</v>
      </c>
      <c r="C79" s="94" t="s">
        <v>146</v>
      </c>
      <c r="D79" s="107" t="s">
        <v>1635</v>
      </c>
      <c r="E79" s="55"/>
      <c r="F79" s="55"/>
      <c r="G79" s="107" t="s">
        <v>1642</v>
      </c>
      <c r="H79" s="338">
        <v>0.25</v>
      </c>
      <c r="I79" s="10"/>
      <c r="J79" s="22"/>
      <c r="K79" s="55">
        <f t="shared" si="2"/>
        <v>0.25</v>
      </c>
      <c r="L79" s="22"/>
    </row>
    <row r="80" spans="1:12" ht="12.75">
      <c r="A80" s="22">
        <v>75</v>
      </c>
      <c r="B80" s="107" t="s">
        <v>2476</v>
      </c>
      <c r="C80" s="94" t="s">
        <v>146</v>
      </c>
      <c r="D80" s="107" t="s">
        <v>1635</v>
      </c>
      <c r="E80" s="55"/>
      <c r="F80" s="55"/>
      <c r="G80" s="107" t="s">
        <v>1642</v>
      </c>
      <c r="H80" s="338">
        <v>0.25</v>
      </c>
      <c r="I80" s="47"/>
      <c r="J80" s="22"/>
      <c r="K80" s="55">
        <f t="shared" si="2"/>
        <v>0.25</v>
      </c>
      <c r="L80" s="22"/>
    </row>
    <row r="82" spans="1:15" s="405" customFormat="1" ht="42" customHeight="1">
      <c r="A82" s="401"/>
      <c r="B82" s="426" t="s">
        <v>2677</v>
      </c>
      <c r="C82" s="426"/>
      <c r="D82" s="426"/>
      <c r="E82" s="402"/>
      <c r="F82" s="403"/>
      <c r="G82" s="404"/>
      <c r="H82" s="427" t="s">
        <v>2678</v>
      </c>
      <c r="I82" s="426"/>
      <c r="J82" s="426"/>
      <c r="K82" s="401"/>
      <c r="L82" s="404"/>
      <c r="M82" s="401"/>
      <c r="N82" s="401"/>
      <c r="O82" s="401"/>
    </row>
    <row r="83" spans="1:15" s="405" customFormat="1" ht="16.5">
      <c r="A83" s="401"/>
      <c r="B83" s="406"/>
      <c r="C83" s="406"/>
      <c r="D83" s="402"/>
      <c r="E83" s="402"/>
      <c r="F83" s="403"/>
      <c r="G83" s="404"/>
      <c r="H83" s="406"/>
      <c r="I83" s="404"/>
      <c r="J83" s="406"/>
      <c r="K83" s="401"/>
      <c r="L83" s="404"/>
      <c r="M83" s="401"/>
      <c r="N83" s="401"/>
      <c r="O83" s="401"/>
    </row>
    <row r="84" spans="1:15" s="405" customFormat="1" ht="16.5">
      <c r="A84" s="401"/>
      <c r="B84" s="406"/>
      <c r="C84" s="406"/>
      <c r="D84" s="402"/>
      <c r="E84" s="402"/>
      <c r="F84" s="403"/>
      <c r="G84" s="404"/>
      <c r="H84" s="406"/>
      <c r="I84" s="404"/>
      <c r="J84" s="406"/>
      <c r="K84" s="401"/>
      <c r="L84" s="404"/>
      <c r="M84" s="401"/>
      <c r="N84" s="401"/>
      <c r="O84" s="401"/>
    </row>
    <row r="85" spans="1:15" s="405" customFormat="1" ht="16.5">
      <c r="A85" s="401"/>
      <c r="B85" s="406"/>
      <c r="C85" s="406"/>
      <c r="D85" s="402"/>
      <c r="E85" s="402"/>
      <c r="F85" s="403"/>
      <c r="G85" s="404"/>
      <c r="H85" s="406"/>
      <c r="I85" s="404"/>
      <c r="J85" s="406"/>
      <c r="K85" s="401"/>
      <c r="L85" s="404"/>
      <c r="M85" s="401"/>
      <c r="N85" s="401"/>
      <c r="O85" s="401"/>
    </row>
    <row r="86" spans="1:15" s="405" customFormat="1" ht="16.5">
      <c r="A86" s="401"/>
      <c r="B86" s="426" t="s">
        <v>2680</v>
      </c>
      <c r="C86" s="426"/>
      <c r="D86" s="426"/>
      <c r="E86" s="402"/>
      <c r="F86" s="403"/>
      <c r="G86" s="404"/>
      <c r="H86" s="426" t="s">
        <v>2679</v>
      </c>
      <c r="I86" s="426"/>
      <c r="J86" s="426"/>
      <c r="K86" s="401"/>
      <c r="L86" s="404"/>
      <c r="M86" s="401"/>
      <c r="N86" s="401"/>
      <c r="O86" s="401"/>
    </row>
    <row r="87" spans="1:13" s="1" customFormat="1" ht="12.75">
      <c r="A87" s="2"/>
      <c r="B87" s="70"/>
      <c r="C87" s="3"/>
      <c r="D87" s="29"/>
      <c r="E87" s="44"/>
      <c r="G87" s="3"/>
      <c r="J87" s="2"/>
      <c r="K87" s="2"/>
      <c r="L87" s="2"/>
      <c r="M87" s="2"/>
    </row>
  </sheetData>
  <sheetProtection/>
  <mergeCells count="7">
    <mergeCell ref="A1:L1"/>
    <mergeCell ref="A2:L2"/>
    <mergeCell ref="A3:L3"/>
    <mergeCell ref="B82:D82"/>
    <mergeCell ref="H82:J82"/>
    <mergeCell ref="B86:D86"/>
    <mergeCell ref="H86:J86"/>
  </mergeCells>
  <printOptions/>
  <pageMargins left="0.5" right="0.25" top="0.5" bottom="0.25"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4:B7"/>
  <sheetViews>
    <sheetView zoomScalePageLayoutView="0" workbookViewId="0" topLeftCell="A1">
      <selection activeCell="B6" sqref="B6"/>
    </sheetView>
  </sheetViews>
  <sheetFormatPr defaultColWidth="9.140625" defaultRowHeight="12.75"/>
  <sheetData>
    <row r="4" ht="12.75">
      <c r="B4" s="153" t="s">
        <v>452</v>
      </c>
    </row>
    <row r="5" ht="12.75">
      <c r="B5" t="s">
        <v>453</v>
      </c>
    </row>
    <row r="6" ht="12.75">
      <c r="B6" s="153" t="s">
        <v>454</v>
      </c>
    </row>
    <row r="7" ht="12.75">
      <c r="B7" t="s">
        <v>455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86"/>
  <sheetViews>
    <sheetView zoomScalePageLayoutView="0" workbookViewId="0" topLeftCell="A1">
      <selection activeCell="O6" sqref="O6"/>
    </sheetView>
  </sheetViews>
  <sheetFormatPr defaultColWidth="9.140625" defaultRowHeight="12.75"/>
  <cols>
    <col min="1" max="1" width="4.28125" style="2" customWidth="1"/>
    <col min="2" max="2" width="16.7109375" style="67" customWidth="1"/>
    <col min="3" max="3" width="9.140625" style="67" customWidth="1"/>
    <col min="4" max="4" width="10.7109375" style="68" customWidth="1"/>
    <col min="5" max="5" width="19.00390625" style="69" customWidth="1"/>
    <col min="6" max="6" width="5.8515625" style="67" customWidth="1"/>
    <col min="7" max="7" width="26.57421875" style="70" customWidth="1"/>
    <col min="8" max="8" width="5.57421875" style="169" customWidth="1"/>
    <col min="9" max="9" width="17.28125" style="67" customWidth="1"/>
    <col min="10" max="10" width="5.8515625" style="2" customWidth="1"/>
    <col min="11" max="11" width="9.421875" style="2" customWidth="1"/>
    <col min="12" max="12" width="13.57421875" style="2" customWidth="1"/>
    <col min="13" max="16384" width="9.140625" style="67" customWidth="1"/>
  </cols>
  <sheetData>
    <row r="1" spans="1:12" ht="27.75" customHeight="1">
      <c r="A1" s="415" t="s">
        <v>78</v>
      </c>
      <c r="B1" s="415"/>
      <c r="C1" s="415"/>
      <c r="D1" s="415"/>
      <c r="E1" s="415"/>
      <c r="F1" s="415"/>
      <c r="G1" s="415"/>
      <c r="H1" s="415"/>
      <c r="I1" s="415"/>
      <c r="J1" s="415"/>
      <c r="K1" s="415"/>
      <c r="L1" s="415"/>
    </row>
    <row r="2" spans="1:12" ht="40.5" customHeight="1">
      <c r="A2" s="415" t="s">
        <v>20</v>
      </c>
      <c r="B2" s="415"/>
      <c r="C2" s="415"/>
      <c r="D2" s="415"/>
      <c r="E2" s="415"/>
      <c r="F2" s="415"/>
      <c r="G2" s="415"/>
      <c r="H2" s="415"/>
      <c r="I2" s="415"/>
      <c r="J2" s="415"/>
      <c r="K2" s="415"/>
      <c r="L2" s="415"/>
    </row>
    <row r="3" spans="1:12" s="325" customFormat="1" ht="20.25" customHeight="1">
      <c r="A3" s="411" t="s">
        <v>2687</v>
      </c>
      <c r="B3" s="412"/>
      <c r="C3" s="412"/>
      <c r="D3" s="412"/>
      <c r="E3" s="412"/>
      <c r="F3" s="412"/>
      <c r="G3" s="412"/>
      <c r="H3" s="412"/>
      <c r="I3" s="412"/>
      <c r="J3" s="412"/>
      <c r="K3" s="412"/>
      <c r="L3" s="412"/>
    </row>
    <row r="4" spans="1:12" s="8" customFormat="1" ht="12.75">
      <c r="A4" s="160"/>
      <c r="B4" s="161"/>
      <c r="C4" s="161"/>
      <c r="D4" s="161"/>
      <c r="E4" s="161"/>
      <c r="F4" s="161"/>
      <c r="G4" s="161"/>
      <c r="H4" s="166"/>
      <c r="I4" s="161"/>
      <c r="J4" s="161"/>
      <c r="K4" s="161"/>
      <c r="L4" s="161"/>
    </row>
    <row r="5" spans="1:17" s="108" customFormat="1" ht="12.75">
      <c r="A5" s="7" t="s">
        <v>0</v>
      </c>
      <c r="B5" s="7" t="s">
        <v>1</v>
      </c>
      <c r="C5" s="7" t="s">
        <v>1674</v>
      </c>
      <c r="D5" s="27" t="s">
        <v>3</v>
      </c>
      <c r="E5" s="60" t="s">
        <v>4</v>
      </c>
      <c r="F5" s="7" t="s">
        <v>5</v>
      </c>
      <c r="G5" s="7" t="s">
        <v>6</v>
      </c>
      <c r="H5" s="109" t="s">
        <v>7</v>
      </c>
      <c r="I5" s="7" t="s">
        <v>10</v>
      </c>
      <c r="J5" s="7" t="s">
        <v>5</v>
      </c>
      <c r="K5" s="7" t="s">
        <v>8</v>
      </c>
      <c r="L5" s="7" t="s">
        <v>9</v>
      </c>
      <c r="M5" s="8"/>
      <c r="N5" s="8"/>
      <c r="O5" s="8"/>
      <c r="P5" s="8"/>
      <c r="Q5" s="8"/>
    </row>
    <row r="6" spans="1:12" s="8" customFormat="1" ht="25.5">
      <c r="A6" s="94">
        <v>1</v>
      </c>
      <c r="B6" s="55" t="s">
        <v>1723</v>
      </c>
      <c r="C6" s="55" t="s">
        <v>362</v>
      </c>
      <c r="D6" s="216" t="s">
        <v>1516</v>
      </c>
      <c r="E6" s="105"/>
      <c r="F6" s="55"/>
      <c r="G6" s="311" t="s">
        <v>1747</v>
      </c>
      <c r="H6" s="314">
        <v>0.5</v>
      </c>
      <c r="I6" s="55"/>
      <c r="J6" s="55"/>
      <c r="K6" s="55">
        <f>J6+H6+F6</f>
        <v>0.5</v>
      </c>
      <c r="L6" s="55"/>
    </row>
    <row r="7" spans="1:12" s="71" customFormat="1" ht="12.75">
      <c r="A7" s="94">
        <v>2</v>
      </c>
      <c r="B7" s="55" t="s">
        <v>1690</v>
      </c>
      <c r="C7" s="55" t="s">
        <v>31</v>
      </c>
      <c r="D7" s="151" t="s">
        <v>508</v>
      </c>
      <c r="E7" s="105"/>
      <c r="F7" s="55"/>
      <c r="G7" s="55"/>
      <c r="H7" s="110"/>
      <c r="I7" s="55" t="s">
        <v>97</v>
      </c>
      <c r="J7" s="55">
        <v>1</v>
      </c>
      <c r="K7" s="55">
        <f aca="true" t="shared" si="0" ref="K7:K67">J7+H7+F7</f>
        <v>1</v>
      </c>
      <c r="L7" s="55"/>
    </row>
    <row r="8" spans="1:12" s="71" customFormat="1" ht="25.5">
      <c r="A8" s="94">
        <v>3</v>
      </c>
      <c r="B8" s="55" t="s">
        <v>1746</v>
      </c>
      <c r="C8" s="55" t="s">
        <v>31</v>
      </c>
      <c r="D8" s="216" t="s">
        <v>1515</v>
      </c>
      <c r="E8" s="105"/>
      <c r="F8" s="55"/>
      <c r="G8" s="311" t="s">
        <v>1748</v>
      </c>
      <c r="H8" s="314">
        <v>0.5</v>
      </c>
      <c r="I8" s="55"/>
      <c r="J8" s="22"/>
      <c r="K8" s="55">
        <f t="shared" si="0"/>
        <v>0.5</v>
      </c>
      <c r="L8" s="22"/>
    </row>
    <row r="9" spans="1:12" s="164" customFormat="1" ht="25.5">
      <c r="A9" s="94">
        <v>4</v>
      </c>
      <c r="B9" s="55" t="s">
        <v>1736</v>
      </c>
      <c r="C9" s="55" t="s">
        <v>31</v>
      </c>
      <c r="D9" s="216" t="s">
        <v>1516</v>
      </c>
      <c r="E9" s="105"/>
      <c r="F9" s="55"/>
      <c r="G9" s="311" t="s">
        <v>1749</v>
      </c>
      <c r="H9" s="314">
        <v>0.5</v>
      </c>
      <c r="I9" s="55"/>
      <c r="J9" s="55"/>
      <c r="K9" s="55">
        <f t="shared" si="0"/>
        <v>0.5</v>
      </c>
      <c r="L9" s="55"/>
    </row>
    <row r="10" spans="1:12" s="164" customFormat="1" ht="25.5">
      <c r="A10" s="94">
        <v>5</v>
      </c>
      <c r="B10" s="55" t="s">
        <v>1711</v>
      </c>
      <c r="C10" s="55" t="s">
        <v>31</v>
      </c>
      <c r="D10" s="216" t="s">
        <v>1523</v>
      </c>
      <c r="E10" s="107" t="s">
        <v>2489</v>
      </c>
      <c r="F10" s="107">
        <v>1</v>
      </c>
      <c r="G10" s="311" t="s">
        <v>1750</v>
      </c>
      <c r="H10" s="314">
        <v>0.1</v>
      </c>
      <c r="I10" s="55"/>
      <c r="J10" s="55"/>
      <c r="K10" s="55">
        <f t="shared" si="0"/>
        <v>1.1</v>
      </c>
      <c r="L10" s="107"/>
    </row>
    <row r="11" spans="1:12" s="164" customFormat="1" ht="12.75">
      <c r="A11" s="94">
        <v>6</v>
      </c>
      <c r="B11" s="55" t="s">
        <v>1691</v>
      </c>
      <c r="C11" s="55" t="s">
        <v>31</v>
      </c>
      <c r="D11" s="151" t="s">
        <v>529</v>
      </c>
      <c r="E11" s="105"/>
      <c r="F11" s="55"/>
      <c r="G11" s="55"/>
      <c r="H11" s="110"/>
      <c r="I11" s="55" t="s">
        <v>137</v>
      </c>
      <c r="J11" s="55">
        <v>0.8</v>
      </c>
      <c r="K11" s="55">
        <f t="shared" si="0"/>
        <v>0.8</v>
      </c>
      <c r="L11" s="55"/>
    </row>
    <row r="12" spans="1:12" s="164" customFormat="1" ht="12.75">
      <c r="A12" s="94">
        <v>7</v>
      </c>
      <c r="B12" s="55" t="s">
        <v>1700</v>
      </c>
      <c r="C12" s="55" t="s">
        <v>31</v>
      </c>
      <c r="D12" s="150" t="s">
        <v>527</v>
      </c>
      <c r="E12" s="105"/>
      <c r="F12" s="55"/>
      <c r="G12" s="55"/>
      <c r="H12" s="110"/>
      <c r="I12" s="55" t="s">
        <v>96</v>
      </c>
      <c r="J12" s="55">
        <v>0.6</v>
      </c>
      <c r="K12" s="55">
        <f t="shared" si="0"/>
        <v>0.6</v>
      </c>
      <c r="L12" s="55"/>
    </row>
    <row r="13" spans="1:12" s="164" customFormat="1" ht="12.75">
      <c r="A13" s="94">
        <v>8</v>
      </c>
      <c r="B13" s="55" t="s">
        <v>286</v>
      </c>
      <c r="C13" s="55" t="s">
        <v>247</v>
      </c>
      <c r="D13" s="216" t="s">
        <v>1518</v>
      </c>
      <c r="E13" s="105"/>
      <c r="F13" s="55"/>
      <c r="G13" s="216" t="s">
        <v>1513</v>
      </c>
      <c r="H13" s="314">
        <v>0.5</v>
      </c>
      <c r="I13" s="55"/>
      <c r="J13" s="55"/>
      <c r="K13" s="55">
        <f t="shared" si="0"/>
        <v>0.5</v>
      </c>
      <c r="L13" s="55"/>
    </row>
    <row r="14" spans="1:12" s="164" customFormat="1" ht="12.75">
      <c r="A14" s="94">
        <v>9</v>
      </c>
      <c r="B14" s="55" t="s">
        <v>1737</v>
      </c>
      <c r="C14" s="55" t="s">
        <v>964</v>
      </c>
      <c r="D14" s="216" t="s">
        <v>1518</v>
      </c>
      <c r="E14" s="105"/>
      <c r="F14" s="55"/>
      <c r="G14" s="216" t="s">
        <v>1513</v>
      </c>
      <c r="H14" s="314">
        <v>0.5</v>
      </c>
      <c r="I14" s="55"/>
      <c r="J14" s="55"/>
      <c r="K14" s="55">
        <f t="shared" si="0"/>
        <v>0.5</v>
      </c>
      <c r="L14" s="55"/>
    </row>
    <row r="15" spans="1:12" s="164" customFormat="1" ht="12.75">
      <c r="A15" s="94">
        <v>10</v>
      </c>
      <c r="B15" s="55" t="s">
        <v>204</v>
      </c>
      <c r="C15" s="55" t="s">
        <v>47</v>
      </c>
      <c r="D15" s="216" t="s">
        <v>1523</v>
      </c>
      <c r="E15" s="105"/>
      <c r="F15" s="55"/>
      <c r="G15" s="216" t="s">
        <v>1520</v>
      </c>
      <c r="H15" s="314">
        <v>0.1</v>
      </c>
      <c r="I15" s="55"/>
      <c r="J15" s="55"/>
      <c r="K15" s="55">
        <f t="shared" si="0"/>
        <v>0.1</v>
      </c>
      <c r="L15" s="55"/>
    </row>
    <row r="16" spans="1:12" s="164" customFormat="1" ht="12.75">
      <c r="A16" s="94">
        <v>11</v>
      </c>
      <c r="B16" s="55" t="s">
        <v>1719</v>
      </c>
      <c r="C16" s="55" t="s">
        <v>1681</v>
      </c>
      <c r="D16" s="216" t="s">
        <v>1517</v>
      </c>
      <c r="E16" s="105"/>
      <c r="F16" s="55"/>
      <c r="G16" s="216" t="s">
        <v>1513</v>
      </c>
      <c r="H16" s="314">
        <v>0.5</v>
      </c>
      <c r="I16" s="55"/>
      <c r="J16" s="55"/>
      <c r="K16" s="55">
        <f t="shared" si="0"/>
        <v>0.5</v>
      </c>
      <c r="L16" s="55"/>
    </row>
    <row r="17" spans="1:17" s="55" customFormat="1" ht="12.75">
      <c r="A17" s="94">
        <v>12</v>
      </c>
      <c r="B17" s="55" t="s">
        <v>1730</v>
      </c>
      <c r="C17" s="55" t="s">
        <v>1683</v>
      </c>
      <c r="D17" s="216" t="s">
        <v>1519</v>
      </c>
      <c r="E17" s="105"/>
      <c r="G17" s="216" t="s">
        <v>1522</v>
      </c>
      <c r="H17" s="314">
        <v>0.125</v>
      </c>
      <c r="K17" s="55">
        <f t="shared" si="0"/>
        <v>0.125</v>
      </c>
      <c r="M17" s="71"/>
      <c r="N17" s="71"/>
      <c r="O17" s="71"/>
      <c r="P17" s="71"/>
      <c r="Q17" s="71"/>
    </row>
    <row r="18" spans="1:17" s="55" customFormat="1" ht="12.75">
      <c r="A18" s="94">
        <v>13</v>
      </c>
      <c r="B18" s="55" t="s">
        <v>1732</v>
      </c>
      <c r="C18" s="55" t="s">
        <v>903</v>
      </c>
      <c r="D18" s="216" t="s">
        <v>1519</v>
      </c>
      <c r="E18" s="105"/>
      <c r="G18" s="216" t="s">
        <v>1520</v>
      </c>
      <c r="H18" s="314">
        <v>0.1</v>
      </c>
      <c r="K18" s="55">
        <f t="shared" si="0"/>
        <v>0.1</v>
      </c>
      <c r="M18" s="71"/>
      <c r="N18" s="71"/>
      <c r="O18" s="71"/>
      <c r="P18" s="71"/>
      <c r="Q18" s="71"/>
    </row>
    <row r="19" spans="1:17" s="55" customFormat="1" ht="12.75">
      <c r="A19" s="94">
        <v>14</v>
      </c>
      <c r="B19" s="55" t="s">
        <v>1713</v>
      </c>
      <c r="C19" s="55" t="s">
        <v>903</v>
      </c>
      <c r="D19" s="216" t="s">
        <v>1523</v>
      </c>
      <c r="E19" s="105"/>
      <c r="G19" s="216" t="s">
        <v>1520</v>
      </c>
      <c r="H19" s="314">
        <v>0.1</v>
      </c>
      <c r="K19" s="55">
        <f t="shared" si="0"/>
        <v>0.1</v>
      </c>
      <c r="M19" s="71"/>
      <c r="N19" s="71"/>
      <c r="O19" s="71"/>
      <c r="P19" s="71"/>
      <c r="Q19" s="71"/>
    </row>
    <row r="20" spans="1:17" s="55" customFormat="1" ht="12.75">
      <c r="A20" s="94">
        <v>15</v>
      </c>
      <c r="B20" s="55" t="s">
        <v>1716</v>
      </c>
      <c r="C20" s="55" t="s">
        <v>144</v>
      </c>
      <c r="D20" s="216" t="s">
        <v>1525</v>
      </c>
      <c r="E20" s="105"/>
      <c r="G20" s="216" t="s">
        <v>1524</v>
      </c>
      <c r="H20" s="314">
        <v>0.16666666666666666</v>
      </c>
      <c r="K20" s="55">
        <f t="shared" si="0"/>
        <v>0.16666666666666666</v>
      </c>
      <c r="M20" s="71"/>
      <c r="N20" s="71"/>
      <c r="O20" s="71"/>
      <c r="P20" s="71"/>
      <c r="Q20" s="71"/>
    </row>
    <row r="21" spans="1:17" s="55" customFormat="1" ht="12.75">
      <c r="A21" s="94">
        <v>16</v>
      </c>
      <c r="B21" s="55" t="s">
        <v>1729</v>
      </c>
      <c r="C21" s="55" t="s">
        <v>289</v>
      </c>
      <c r="D21" s="216" t="s">
        <v>1519</v>
      </c>
      <c r="E21" s="105"/>
      <c r="G21" s="216" t="s">
        <v>1522</v>
      </c>
      <c r="H21" s="314">
        <v>0.125</v>
      </c>
      <c r="K21" s="55">
        <f t="shared" si="0"/>
        <v>0.125</v>
      </c>
      <c r="M21" s="71"/>
      <c r="N21" s="71"/>
      <c r="O21" s="71"/>
      <c r="P21" s="71"/>
      <c r="Q21" s="71"/>
    </row>
    <row r="22" spans="1:12" s="71" customFormat="1" ht="12.75">
      <c r="A22" s="94">
        <v>17</v>
      </c>
      <c r="B22" s="55" t="s">
        <v>1726</v>
      </c>
      <c r="C22" s="55" t="s">
        <v>289</v>
      </c>
      <c r="D22" s="216" t="s">
        <v>1523</v>
      </c>
      <c r="E22" s="105"/>
      <c r="F22" s="55"/>
      <c r="G22" s="216" t="s">
        <v>1520</v>
      </c>
      <c r="H22" s="314">
        <v>0.1</v>
      </c>
      <c r="I22" s="55"/>
      <c r="J22" s="55"/>
      <c r="K22" s="55">
        <f t="shared" si="0"/>
        <v>0.1</v>
      </c>
      <c r="L22" s="55"/>
    </row>
    <row r="23" spans="1:12" s="71" customFormat="1" ht="12.75">
      <c r="A23" s="94">
        <v>18</v>
      </c>
      <c r="B23" s="55" t="s">
        <v>1727</v>
      </c>
      <c r="C23" s="55" t="s">
        <v>131</v>
      </c>
      <c r="D23" s="216" t="s">
        <v>1523</v>
      </c>
      <c r="E23" s="105"/>
      <c r="F23" s="55"/>
      <c r="G23" s="216" t="s">
        <v>1520</v>
      </c>
      <c r="H23" s="314">
        <v>0.1</v>
      </c>
      <c r="I23" s="55"/>
      <c r="J23" s="55"/>
      <c r="K23" s="55">
        <f t="shared" si="0"/>
        <v>0.1</v>
      </c>
      <c r="L23" s="55"/>
    </row>
    <row r="24" spans="1:12" s="71" customFormat="1" ht="12.75">
      <c r="A24" s="94">
        <v>19</v>
      </c>
      <c r="B24" s="55" t="s">
        <v>36</v>
      </c>
      <c r="C24" s="55" t="s">
        <v>131</v>
      </c>
      <c r="D24" s="151" t="s">
        <v>529</v>
      </c>
      <c r="E24" s="105"/>
      <c r="F24" s="55"/>
      <c r="G24" s="55"/>
      <c r="H24" s="110"/>
      <c r="I24" s="55" t="s">
        <v>137</v>
      </c>
      <c r="J24" s="55">
        <v>0.8</v>
      </c>
      <c r="K24" s="55">
        <f t="shared" si="0"/>
        <v>0.8</v>
      </c>
      <c r="L24" s="55"/>
    </row>
    <row r="25" spans="1:12" s="8" customFormat="1" ht="12.75">
      <c r="A25" s="94">
        <v>20</v>
      </c>
      <c r="B25" s="55" t="s">
        <v>1725</v>
      </c>
      <c r="C25" s="55" t="s">
        <v>1684</v>
      </c>
      <c r="D25" s="216" t="s">
        <v>1517</v>
      </c>
      <c r="E25" s="105"/>
      <c r="F25" s="55"/>
      <c r="G25" s="216" t="s">
        <v>1513</v>
      </c>
      <c r="H25" s="314">
        <v>0.5</v>
      </c>
      <c r="I25" s="55"/>
      <c r="J25" s="55"/>
      <c r="K25" s="55">
        <f t="shared" si="0"/>
        <v>0.5</v>
      </c>
      <c r="L25" s="55"/>
    </row>
    <row r="26" spans="1:12" s="8" customFormat="1" ht="12.75">
      <c r="A26" s="94">
        <v>21</v>
      </c>
      <c r="B26" s="55" t="s">
        <v>1697</v>
      </c>
      <c r="C26" s="55" t="s">
        <v>241</v>
      </c>
      <c r="D26" s="150" t="s">
        <v>527</v>
      </c>
      <c r="E26" s="105"/>
      <c r="F26" s="55"/>
      <c r="G26" s="55"/>
      <c r="H26" s="110"/>
      <c r="I26" s="55" t="s">
        <v>96</v>
      </c>
      <c r="J26" s="55">
        <v>0.6</v>
      </c>
      <c r="K26" s="55">
        <f t="shared" si="0"/>
        <v>0.6</v>
      </c>
      <c r="L26" s="55"/>
    </row>
    <row r="27" spans="1:12" s="8" customFormat="1" ht="12.75">
      <c r="A27" s="94">
        <v>22</v>
      </c>
      <c r="B27" s="55" t="s">
        <v>1713</v>
      </c>
      <c r="C27" s="55" t="s">
        <v>1680</v>
      </c>
      <c r="D27" s="216" t="s">
        <v>1523</v>
      </c>
      <c r="E27" s="105"/>
      <c r="F27" s="55"/>
      <c r="G27" s="216" t="s">
        <v>1520</v>
      </c>
      <c r="H27" s="314">
        <v>0.1</v>
      </c>
      <c r="I27" s="55"/>
      <c r="J27" s="55"/>
      <c r="K27" s="55">
        <f t="shared" si="0"/>
        <v>0.1</v>
      </c>
      <c r="L27" s="55"/>
    </row>
    <row r="28" spans="1:12" s="8" customFormat="1" ht="12.75">
      <c r="A28" s="94">
        <v>23</v>
      </c>
      <c r="B28" s="55" t="s">
        <v>1692</v>
      </c>
      <c r="C28" s="55" t="s">
        <v>350</v>
      </c>
      <c r="D28" s="151" t="s">
        <v>529</v>
      </c>
      <c r="E28" s="105"/>
      <c r="F28" s="55"/>
      <c r="G28" s="55"/>
      <c r="H28" s="110"/>
      <c r="I28" s="55" t="s">
        <v>137</v>
      </c>
      <c r="J28" s="55">
        <v>0.8</v>
      </c>
      <c r="K28" s="55">
        <f t="shared" si="0"/>
        <v>0.8</v>
      </c>
      <c r="L28" s="55"/>
    </row>
    <row r="29" spans="1:12" s="8" customFormat="1" ht="12.75">
      <c r="A29" s="94">
        <v>24</v>
      </c>
      <c r="B29" s="55" t="s">
        <v>1695</v>
      </c>
      <c r="C29" s="55" t="s">
        <v>350</v>
      </c>
      <c r="D29" s="150" t="s">
        <v>527</v>
      </c>
      <c r="E29" s="105"/>
      <c r="F29" s="55"/>
      <c r="G29" s="55"/>
      <c r="H29" s="110"/>
      <c r="I29" s="55" t="s">
        <v>96</v>
      </c>
      <c r="J29" s="55">
        <v>0.6</v>
      </c>
      <c r="K29" s="55">
        <f t="shared" si="0"/>
        <v>0.6</v>
      </c>
      <c r="L29" s="55"/>
    </row>
    <row r="30" spans="1:12" s="71" customFormat="1" ht="12.75">
      <c r="A30" s="94">
        <v>25</v>
      </c>
      <c r="B30" s="55" t="s">
        <v>1721</v>
      </c>
      <c r="C30" s="55" t="s">
        <v>72</v>
      </c>
      <c r="D30" s="216" t="s">
        <v>1518</v>
      </c>
      <c r="E30" s="105"/>
      <c r="F30" s="55"/>
      <c r="G30" s="216" t="s">
        <v>1513</v>
      </c>
      <c r="H30" s="314">
        <v>0.5</v>
      </c>
      <c r="I30" s="55"/>
      <c r="J30" s="55"/>
      <c r="K30" s="55">
        <f t="shared" si="0"/>
        <v>0.5</v>
      </c>
      <c r="L30" s="55"/>
    </row>
    <row r="31" spans="1:12" s="71" customFormat="1" ht="12.75">
      <c r="A31" s="94">
        <v>26</v>
      </c>
      <c r="B31" s="55" t="s">
        <v>1739</v>
      </c>
      <c r="C31" s="55" t="s">
        <v>263</v>
      </c>
      <c r="D31" s="216" t="s">
        <v>1515</v>
      </c>
      <c r="E31" s="105"/>
      <c r="F31" s="55"/>
      <c r="G31" s="216" t="s">
        <v>1513</v>
      </c>
      <c r="H31" s="314">
        <v>0.5</v>
      </c>
      <c r="I31" s="55"/>
      <c r="J31" s="55"/>
      <c r="K31" s="55">
        <f t="shared" si="0"/>
        <v>0.5</v>
      </c>
      <c r="L31" s="55"/>
    </row>
    <row r="32" spans="1:13" s="71" customFormat="1" ht="12.75">
      <c r="A32" s="94">
        <v>27</v>
      </c>
      <c r="B32" s="55" t="s">
        <v>334</v>
      </c>
      <c r="C32" s="55" t="s">
        <v>164</v>
      </c>
      <c r="D32" s="216" t="s">
        <v>1519</v>
      </c>
      <c r="E32" s="105"/>
      <c r="F32" s="55"/>
      <c r="G32" s="216" t="s">
        <v>1521</v>
      </c>
      <c r="H32" s="314">
        <v>0.25</v>
      </c>
      <c r="I32" s="55"/>
      <c r="J32" s="55"/>
      <c r="K32" s="55">
        <f t="shared" si="0"/>
        <v>0.25</v>
      </c>
      <c r="L32" s="55"/>
      <c r="M32" s="21"/>
    </row>
    <row r="33" spans="1:12" s="71" customFormat="1" ht="12.75">
      <c r="A33" s="94">
        <v>28</v>
      </c>
      <c r="B33" s="55" t="s">
        <v>1712</v>
      </c>
      <c r="C33" s="55" t="s">
        <v>164</v>
      </c>
      <c r="D33" s="216" t="s">
        <v>1523</v>
      </c>
      <c r="E33" s="105"/>
      <c r="F33" s="55"/>
      <c r="G33" s="216" t="s">
        <v>1520</v>
      </c>
      <c r="H33" s="314">
        <v>0.1</v>
      </c>
      <c r="I33" s="55"/>
      <c r="J33" s="55"/>
      <c r="K33" s="55">
        <f t="shared" si="0"/>
        <v>0.1</v>
      </c>
      <c r="L33" s="55"/>
    </row>
    <row r="34" spans="1:12" s="71" customFormat="1" ht="12.75">
      <c r="A34" s="94">
        <v>29</v>
      </c>
      <c r="B34" s="55" t="s">
        <v>1693</v>
      </c>
      <c r="C34" s="55" t="s">
        <v>164</v>
      </c>
      <c r="D34" s="151" t="s">
        <v>529</v>
      </c>
      <c r="E34" s="105"/>
      <c r="F34" s="55"/>
      <c r="G34" s="55"/>
      <c r="H34" s="110"/>
      <c r="I34" s="55" t="s">
        <v>137</v>
      </c>
      <c r="J34" s="55">
        <v>0.8</v>
      </c>
      <c r="K34" s="55">
        <f t="shared" si="0"/>
        <v>0.8</v>
      </c>
      <c r="L34" s="55"/>
    </row>
    <row r="35" spans="1:12" s="71" customFormat="1" ht="12.75">
      <c r="A35" s="94">
        <v>30</v>
      </c>
      <c r="B35" s="55" t="s">
        <v>334</v>
      </c>
      <c r="C35" s="55" t="s">
        <v>1675</v>
      </c>
      <c r="D35" s="150" t="s">
        <v>508</v>
      </c>
      <c r="E35" s="60"/>
      <c r="F35" s="7"/>
      <c r="G35" s="7"/>
      <c r="H35" s="109"/>
      <c r="I35" s="55" t="s">
        <v>509</v>
      </c>
      <c r="J35" s="7">
        <v>1</v>
      </c>
      <c r="K35" s="55">
        <f t="shared" si="0"/>
        <v>1</v>
      </c>
      <c r="L35" s="7"/>
    </row>
    <row r="36" spans="1:12" s="71" customFormat="1" ht="12.75">
      <c r="A36" s="94">
        <v>31</v>
      </c>
      <c r="B36" s="55" t="s">
        <v>1714</v>
      </c>
      <c r="C36" s="55" t="s">
        <v>48</v>
      </c>
      <c r="D36" s="216" t="s">
        <v>1515</v>
      </c>
      <c r="E36" s="105"/>
      <c r="F36" s="55"/>
      <c r="G36" s="216" t="s">
        <v>1513</v>
      </c>
      <c r="H36" s="314">
        <v>0.5</v>
      </c>
      <c r="I36" s="55"/>
      <c r="J36" s="55"/>
      <c r="K36" s="55">
        <f t="shared" si="0"/>
        <v>0.5</v>
      </c>
      <c r="L36" s="55"/>
    </row>
    <row r="37" spans="1:12" s="71" customFormat="1" ht="12.75">
      <c r="A37" s="94">
        <v>32</v>
      </c>
      <c r="B37" s="55" t="s">
        <v>1699</v>
      </c>
      <c r="C37" s="55" t="s">
        <v>630</v>
      </c>
      <c r="D37" s="150" t="s">
        <v>527</v>
      </c>
      <c r="E37" s="105"/>
      <c r="F37" s="55"/>
      <c r="G37" s="55"/>
      <c r="H37" s="110"/>
      <c r="I37" s="55" t="s">
        <v>96</v>
      </c>
      <c r="J37" s="55">
        <v>0.6</v>
      </c>
      <c r="K37" s="55">
        <f t="shared" si="0"/>
        <v>0.6</v>
      </c>
      <c r="L37" s="55"/>
    </row>
    <row r="38" spans="1:12" s="71" customFormat="1" ht="12.75">
      <c r="A38" s="94">
        <v>33</v>
      </c>
      <c r="B38" s="55" t="s">
        <v>1733</v>
      </c>
      <c r="C38" s="55" t="s">
        <v>308</v>
      </c>
      <c r="D38" s="216" t="s">
        <v>1519</v>
      </c>
      <c r="E38" s="105"/>
      <c r="F38" s="55"/>
      <c r="G38" s="216" t="s">
        <v>1520</v>
      </c>
      <c r="H38" s="314">
        <v>0.1</v>
      </c>
      <c r="I38" s="55"/>
      <c r="J38" s="55"/>
      <c r="K38" s="55">
        <f t="shared" si="0"/>
        <v>0.1</v>
      </c>
      <c r="L38" s="55"/>
    </row>
    <row r="39" spans="1:12" s="71" customFormat="1" ht="12.75">
      <c r="A39" s="94">
        <v>34</v>
      </c>
      <c r="B39" s="55" t="s">
        <v>1708</v>
      </c>
      <c r="C39" s="55" t="s">
        <v>683</v>
      </c>
      <c r="D39" s="150" t="s">
        <v>529</v>
      </c>
      <c r="E39" s="105"/>
      <c r="F39" s="55"/>
      <c r="G39" s="55"/>
      <c r="H39" s="110"/>
      <c r="I39" s="55" t="s">
        <v>223</v>
      </c>
      <c r="J39" s="55">
        <v>1</v>
      </c>
      <c r="K39" s="55">
        <f t="shared" si="0"/>
        <v>1</v>
      </c>
      <c r="L39" s="55"/>
    </row>
    <row r="40" spans="1:12" s="164" customFormat="1" ht="12.75">
      <c r="A40" s="94">
        <v>35</v>
      </c>
      <c r="B40" s="55" t="s">
        <v>1696</v>
      </c>
      <c r="C40" s="55" t="s">
        <v>1677</v>
      </c>
      <c r="D40" s="150" t="s">
        <v>527</v>
      </c>
      <c r="E40" s="105"/>
      <c r="F40" s="55"/>
      <c r="G40" s="55"/>
      <c r="H40" s="110"/>
      <c r="I40" s="55" t="s">
        <v>96</v>
      </c>
      <c r="J40" s="55">
        <v>0.6</v>
      </c>
      <c r="K40" s="55">
        <f t="shared" si="0"/>
        <v>0.6</v>
      </c>
      <c r="L40" s="55"/>
    </row>
    <row r="41" spans="1:12" s="164" customFormat="1" ht="12.75">
      <c r="A41" s="94">
        <v>36</v>
      </c>
      <c r="B41" s="55" t="s">
        <v>1706</v>
      </c>
      <c r="C41" s="55" t="s">
        <v>1679</v>
      </c>
      <c r="D41" s="151" t="s">
        <v>528</v>
      </c>
      <c r="E41" s="105"/>
      <c r="F41" s="55"/>
      <c r="G41" s="216" t="s">
        <v>1513</v>
      </c>
      <c r="H41" s="110">
        <v>0.5</v>
      </c>
      <c r="I41" s="55" t="s">
        <v>87</v>
      </c>
      <c r="J41" s="55">
        <v>1.5</v>
      </c>
      <c r="K41" s="55">
        <f t="shared" si="0"/>
        <v>2</v>
      </c>
      <c r="L41" s="55"/>
    </row>
    <row r="42" spans="1:17" s="55" customFormat="1" ht="12.75">
      <c r="A42" s="94">
        <v>37</v>
      </c>
      <c r="B42" s="55" t="s">
        <v>1689</v>
      </c>
      <c r="C42" s="55" t="s">
        <v>45</v>
      </c>
      <c r="D42" s="151" t="s">
        <v>508</v>
      </c>
      <c r="E42" s="105"/>
      <c r="H42" s="110"/>
      <c r="I42" s="55" t="s">
        <v>97</v>
      </c>
      <c r="J42" s="55">
        <v>1</v>
      </c>
      <c r="K42" s="55">
        <f t="shared" si="0"/>
        <v>1</v>
      </c>
      <c r="M42" s="71"/>
      <c r="N42" s="71"/>
      <c r="O42" s="71"/>
      <c r="P42" s="71"/>
      <c r="Q42" s="71"/>
    </row>
    <row r="43" spans="1:12" s="8" customFormat="1" ht="12.75">
      <c r="A43" s="94">
        <v>38</v>
      </c>
      <c r="B43" s="55" t="s">
        <v>1722</v>
      </c>
      <c r="C43" s="55" t="s">
        <v>1129</v>
      </c>
      <c r="D43" s="216" t="s">
        <v>1519</v>
      </c>
      <c r="E43" s="105"/>
      <c r="F43" s="55"/>
      <c r="G43" s="216" t="s">
        <v>1513</v>
      </c>
      <c r="H43" s="314">
        <v>0.5</v>
      </c>
      <c r="I43" s="55"/>
      <c r="J43" s="55"/>
      <c r="K43" s="55">
        <f t="shared" si="0"/>
        <v>0.5</v>
      </c>
      <c r="L43" s="55"/>
    </row>
    <row r="44" spans="1:12" s="8" customFormat="1" ht="12.75">
      <c r="A44" s="94">
        <v>39</v>
      </c>
      <c r="B44" s="55" t="s">
        <v>1696</v>
      </c>
      <c r="C44" s="55" t="s">
        <v>857</v>
      </c>
      <c r="D44" s="150" t="s">
        <v>528</v>
      </c>
      <c r="E44" s="105"/>
      <c r="F44" s="55"/>
      <c r="G44" s="55"/>
      <c r="H44" s="110"/>
      <c r="I44" s="55" t="s">
        <v>96</v>
      </c>
      <c r="J44" s="55">
        <v>0.6</v>
      </c>
      <c r="K44" s="55">
        <f t="shared" si="0"/>
        <v>0.6</v>
      </c>
      <c r="L44" s="55"/>
    </row>
    <row r="45" spans="1:12" s="71" customFormat="1" ht="12.75">
      <c r="A45" s="94">
        <v>40</v>
      </c>
      <c r="B45" s="55" t="s">
        <v>36</v>
      </c>
      <c r="C45" s="55" t="s">
        <v>857</v>
      </c>
      <c r="D45" s="216" t="s">
        <v>1515</v>
      </c>
      <c r="E45" s="105"/>
      <c r="F45" s="55"/>
      <c r="G45" s="216" t="s">
        <v>1513</v>
      </c>
      <c r="H45" s="314">
        <v>0.5</v>
      </c>
      <c r="I45" s="55"/>
      <c r="J45" s="55"/>
      <c r="K45" s="55">
        <f t="shared" si="0"/>
        <v>0.5</v>
      </c>
      <c r="L45" s="55"/>
    </row>
    <row r="46" spans="1:13" s="8" customFormat="1" ht="12.75">
      <c r="A46" s="94">
        <v>41</v>
      </c>
      <c r="B46" s="55" t="s">
        <v>1740</v>
      </c>
      <c r="C46" s="55" t="s">
        <v>112</v>
      </c>
      <c r="D46" s="216" t="s">
        <v>1515</v>
      </c>
      <c r="E46" s="105"/>
      <c r="F46" s="55"/>
      <c r="G46" s="216" t="s">
        <v>1513</v>
      </c>
      <c r="H46" s="314">
        <v>0.5</v>
      </c>
      <c r="I46" s="55"/>
      <c r="J46" s="55"/>
      <c r="K46" s="55">
        <f t="shared" si="0"/>
        <v>0.5</v>
      </c>
      <c r="L46" s="55"/>
      <c r="M46" s="16"/>
    </row>
    <row r="47" spans="1:12" s="8" customFormat="1" ht="12.75">
      <c r="A47" s="94">
        <v>42</v>
      </c>
      <c r="B47" s="55" t="s">
        <v>1734</v>
      </c>
      <c r="C47" s="55" t="s">
        <v>619</v>
      </c>
      <c r="D47" s="216" t="s">
        <v>1519</v>
      </c>
      <c r="E47" s="105"/>
      <c r="F47" s="55"/>
      <c r="G47" s="216" t="s">
        <v>1520</v>
      </c>
      <c r="H47" s="314">
        <v>0.1</v>
      </c>
      <c r="I47" s="55"/>
      <c r="J47" s="55"/>
      <c r="K47" s="55">
        <f t="shared" si="0"/>
        <v>0.1</v>
      </c>
      <c r="L47" s="55"/>
    </row>
    <row r="48" spans="1:12" s="71" customFormat="1" ht="12.75">
      <c r="A48" s="94">
        <v>43</v>
      </c>
      <c r="B48" s="55" t="s">
        <v>1703</v>
      </c>
      <c r="C48" s="55" t="s">
        <v>1678</v>
      </c>
      <c r="D48" s="151" t="s">
        <v>527</v>
      </c>
      <c r="E48" s="107"/>
      <c r="F48" s="107"/>
      <c r="G48" s="107"/>
      <c r="H48" s="167"/>
      <c r="I48" s="55" t="s">
        <v>223</v>
      </c>
      <c r="J48" s="55">
        <v>1</v>
      </c>
      <c r="K48" s="55">
        <f t="shared" si="0"/>
        <v>1</v>
      </c>
      <c r="L48" s="107"/>
    </row>
    <row r="49" spans="1:12" s="71" customFormat="1" ht="12.75">
      <c r="A49" s="94">
        <v>44</v>
      </c>
      <c r="B49" s="55" t="s">
        <v>1741</v>
      </c>
      <c r="C49" s="55" t="s">
        <v>1096</v>
      </c>
      <c r="D49" s="216" t="s">
        <v>1515</v>
      </c>
      <c r="E49" s="105"/>
      <c r="F49" s="55"/>
      <c r="G49" s="216" t="s">
        <v>1513</v>
      </c>
      <c r="H49" s="314">
        <v>0.5</v>
      </c>
      <c r="I49" s="55"/>
      <c r="J49" s="55"/>
      <c r="K49" s="55">
        <f t="shared" si="0"/>
        <v>0.5</v>
      </c>
      <c r="L49" s="55"/>
    </row>
    <row r="50" spans="1:12" s="71" customFormat="1" ht="12.75">
      <c r="A50" s="94">
        <v>45</v>
      </c>
      <c r="B50" s="55" t="s">
        <v>1710</v>
      </c>
      <c r="C50" s="55" t="s">
        <v>26</v>
      </c>
      <c r="D50" s="55" t="s">
        <v>529</v>
      </c>
      <c r="E50" s="105"/>
      <c r="F50" s="55"/>
      <c r="G50" s="55"/>
      <c r="H50" s="110"/>
      <c r="I50" s="55" t="s">
        <v>223</v>
      </c>
      <c r="J50" s="55">
        <v>1</v>
      </c>
      <c r="K50" s="55">
        <f t="shared" si="0"/>
        <v>1</v>
      </c>
      <c r="L50" s="55"/>
    </row>
    <row r="51" spans="1:12" s="71" customFormat="1" ht="12.75">
      <c r="A51" s="94">
        <v>46</v>
      </c>
      <c r="B51" s="55" t="s">
        <v>36</v>
      </c>
      <c r="C51" s="55" t="s">
        <v>26</v>
      </c>
      <c r="D51" s="216" t="s">
        <v>1516</v>
      </c>
      <c r="E51" s="105"/>
      <c r="F51" s="55"/>
      <c r="G51" s="216" t="s">
        <v>1513</v>
      </c>
      <c r="H51" s="314">
        <v>0.5</v>
      </c>
      <c r="I51" s="55"/>
      <c r="J51" s="55"/>
      <c r="K51" s="55">
        <f t="shared" si="0"/>
        <v>0.5</v>
      </c>
      <c r="L51" s="55"/>
    </row>
    <row r="52" spans="1:12" s="71" customFormat="1" ht="12.75">
      <c r="A52" s="94">
        <v>47</v>
      </c>
      <c r="B52" s="55" t="s">
        <v>1731</v>
      </c>
      <c r="C52" s="55" t="s">
        <v>273</v>
      </c>
      <c r="D52" s="216" t="s">
        <v>1519</v>
      </c>
      <c r="E52" s="105"/>
      <c r="F52" s="55"/>
      <c r="G52" s="216" t="s">
        <v>1520</v>
      </c>
      <c r="H52" s="314">
        <v>0.1</v>
      </c>
      <c r="I52" s="55"/>
      <c r="J52" s="55"/>
      <c r="K52" s="55">
        <f t="shared" si="0"/>
        <v>0.1</v>
      </c>
      <c r="L52" s="55"/>
    </row>
    <row r="53" spans="1:12" s="71" customFormat="1" ht="12.75">
      <c r="A53" s="94">
        <v>48</v>
      </c>
      <c r="B53" s="55" t="s">
        <v>1714</v>
      </c>
      <c r="C53" s="55" t="s">
        <v>151</v>
      </c>
      <c r="D53" s="216" t="s">
        <v>1523</v>
      </c>
      <c r="E53" s="55"/>
      <c r="F53" s="55"/>
      <c r="G53" s="216" t="s">
        <v>1520</v>
      </c>
      <c r="H53" s="314">
        <v>0.1</v>
      </c>
      <c r="I53" s="55"/>
      <c r="J53" s="55"/>
      <c r="K53" s="55">
        <f t="shared" si="0"/>
        <v>0.1</v>
      </c>
      <c r="L53" s="55"/>
    </row>
    <row r="54" spans="1:12" s="71" customFormat="1" ht="12.75">
      <c r="A54" s="94">
        <v>49</v>
      </c>
      <c r="B54" s="55" t="s">
        <v>1742</v>
      </c>
      <c r="C54" s="55" t="s">
        <v>151</v>
      </c>
      <c r="D54" s="216" t="s">
        <v>1515</v>
      </c>
      <c r="E54" s="105"/>
      <c r="F54" s="55"/>
      <c r="G54" s="216" t="s">
        <v>1513</v>
      </c>
      <c r="H54" s="314">
        <v>0.5</v>
      </c>
      <c r="I54" s="55"/>
      <c r="J54" s="55"/>
      <c r="K54" s="55">
        <f t="shared" si="0"/>
        <v>0.5</v>
      </c>
      <c r="L54" s="55"/>
    </row>
    <row r="55" spans="1:12" s="71" customFormat="1" ht="12.75">
      <c r="A55" s="94">
        <v>50</v>
      </c>
      <c r="B55" s="55" t="s">
        <v>1720</v>
      </c>
      <c r="C55" s="55" t="s">
        <v>778</v>
      </c>
      <c r="D55" s="216" t="s">
        <v>1518</v>
      </c>
      <c r="E55" s="105"/>
      <c r="F55" s="55"/>
      <c r="G55" s="216" t="s">
        <v>1513</v>
      </c>
      <c r="H55" s="314">
        <v>0.5</v>
      </c>
      <c r="I55" s="55"/>
      <c r="J55" s="55"/>
      <c r="K55" s="55">
        <f t="shared" si="0"/>
        <v>0.5</v>
      </c>
      <c r="L55" s="55"/>
    </row>
    <row r="56" spans="1:12" s="71" customFormat="1" ht="12.75">
      <c r="A56" s="94">
        <v>51</v>
      </c>
      <c r="B56" s="55" t="s">
        <v>1698</v>
      </c>
      <c r="C56" s="55" t="s">
        <v>35</v>
      </c>
      <c r="D56" s="150" t="s">
        <v>527</v>
      </c>
      <c r="E56" s="105"/>
      <c r="F56" s="55"/>
      <c r="G56" s="55"/>
      <c r="H56" s="110"/>
      <c r="I56" s="55" t="s">
        <v>96</v>
      </c>
      <c r="J56" s="55">
        <v>0.6</v>
      </c>
      <c r="K56" s="55">
        <f t="shared" si="0"/>
        <v>0.6</v>
      </c>
      <c r="L56" s="55"/>
    </row>
    <row r="57" spans="1:12" s="71" customFormat="1" ht="12.75">
      <c r="A57" s="94">
        <v>52</v>
      </c>
      <c r="B57" s="55" t="s">
        <v>1743</v>
      </c>
      <c r="C57" s="55" t="s">
        <v>688</v>
      </c>
      <c r="D57" s="216" t="s">
        <v>1515</v>
      </c>
      <c r="E57" s="105"/>
      <c r="F57" s="55"/>
      <c r="G57" s="216" t="s">
        <v>1513</v>
      </c>
      <c r="H57" s="314">
        <v>0.5</v>
      </c>
      <c r="I57" s="55"/>
      <c r="J57" s="22"/>
      <c r="K57" s="55">
        <f t="shared" si="0"/>
        <v>0.5</v>
      </c>
      <c r="L57" s="22"/>
    </row>
    <row r="58" spans="1:12" s="71" customFormat="1" ht="12.75">
      <c r="A58" s="94">
        <v>53</v>
      </c>
      <c r="B58" s="55" t="s">
        <v>1702</v>
      </c>
      <c r="C58" s="55" t="s">
        <v>931</v>
      </c>
      <c r="D58" s="151" t="s">
        <v>527</v>
      </c>
      <c r="E58" s="107"/>
      <c r="F58" s="107"/>
      <c r="G58" s="107"/>
      <c r="H58" s="167"/>
      <c r="I58" s="55" t="s">
        <v>223</v>
      </c>
      <c r="J58" s="55">
        <v>1</v>
      </c>
      <c r="K58" s="55">
        <f t="shared" si="0"/>
        <v>1</v>
      </c>
      <c r="L58" s="107"/>
    </row>
    <row r="59" spans="1:12" s="71" customFormat="1" ht="12.75">
      <c r="A59" s="94">
        <v>54</v>
      </c>
      <c r="B59" s="55" t="s">
        <v>1744</v>
      </c>
      <c r="C59" s="55" t="s">
        <v>146</v>
      </c>
      <c r="D59" s="216" t="s">
        <v>1515</v>
      </c>
      <c r="E59" s="105"/>
      <c r="F59" s="55"/>
      <c r="G59" s="216" t="s">
        <v>1513</v>
      </c>
      <c r="H59" s="314">
        <v>0.5</v>
      </c>
      <c r="I59" s="55"/>
      <c r="J59" s="22"/>
      <c r="K59" s="55">
        <f t="shared" si="0"/>
        <v>0.5</v>
      </c>
      <c r="L59" s="22"/>
    </row>
    <row r="60" spans="1:12" s="71" customFormat="1" ht="12.75">
      <c r="A60" s="94">
        <v>55</v>
      </c>
      <c r="B60" s="55" t="s">
        <v>658</v>
      </c>
      <c r="C60" s="55" t="s">
        <v>146</v>
      </c>
      <c r="D60" s="216" t="s">
        <v>1519</v>
      </c>
      <c r="E60" s="105"/>
      <c r="F60" s="55"/>
      <c r="G60" s="216" t="s">
        <v>1513</v>
      </c>
      <c r="H60" s="314">
        <v>0.5</v>
      </c>
      <c r="I60" s="55"/>
      <c r="J60" s="55"/>
      <c r="K60" s="55">
        <f t="shared" si="0"/>
        <v>0.5</v>
      </c>
      <c r="L60" s="55"/>
    </row>
    <row r="61" spans="1:12" s="71" customFormat="1" ht="12.75">
      <c r="A61" s="94">
        <v>56</v>
      </c>
      <c r="B61" s="55" t="s">
        <v>1701</v>
      </c>
      <c r="C61" s="55" t="s">
        <v>351</v>
      </c>
      <c r="D61" s="151" t="s">
        <v>527</v>
      </c>
      <c r="E61" s="107"/>
      <c r="F61" s="107"/>
      <c r="G61" s="107"/>
      <c r="H61" s="167"/>
      <c r="I61" s="55" t="s">
        <v>223</v>
      </c>
      <c r="J61" s="55">
        <v>1</v>
      </c>
      <c r="K61" s="55">
        <f t="shared" si="0"/>
        <v>1</v>
      </c>
      <c r="L61" s="107"/>
    </row>
    <row r="62" spans="1:12" s="71" customFormat="1" ht="12.75">
      <c r="A62" s="94">
        <v>57</v>
      </c>
      <c r="B62" s="55" t="s">
        <v>1735</v>
      </c>
      <c r="C62" s="55" t="s">
        <v>868</v>
      </c>
      <c r="D62" s="216" t="s">
        <v>1519</v>
      </c>
      <c r="E62" s="105"/>
      <c r="F62" s="55"/>
      <c r="G62" s="216" t="s">
        <v>1520</v>
      </c>
      <c r="H62" s="314">
        <v>0.1</v>
      </c>
      <c r="I62" s="55"/>
      <c r="J62" s="55"/>
      <c r="K62" s="55">
        <f t="shared" si="0"/>
        <v>0.1</v>
      </c>
      <c r="L62" s="55"/>
    </row>
    <row r="63" spans="1:12" s="71" customFormat="1" ht="12.75">
      <c r="A63" s="94">
        <v>58</v>
      </c>
      <c r="B63" s="55" t="s">
        <v>1738</v>
      </c>
      <c r="C63" s="55" t="s">
        <v>1253</v>
      </c>
      <c r="D63" s="216" t="s">
        <v>1516</v>
      </c>
      <c r="E63" s="105"/>
      <c r="F63" s="55"/>
      <c r="G63" s="216" t="s">
        <v>1513</v>
      </c>
      <c r="H63" s="314">
        <v>0.5</v>
      </c>
      <c r="I63" s="55"/>
      <c r="J63" s="55"/>
      <c r="K63" s="55">
        <f t="shared" si="0"/>
        <v>0.5</v>
      </c>
      <c r="L63" s="55"/>
    </row>
    <row r="64" spans="1:12" s="71" customFormat="1" ht="12.75">
      <c r="A64" s="94">
        <v>59</v>
      </c>
      <c r="B64" s="55" t="s">
        <v>1718</v>
      </c>
      <c r="C64" s="55" t="s">
        <v>187</v>
      </c>
      <c r="D64" s="216" t="s">
        <v>1517</v>
      </c>
      <c r="E64" s="55"/>
      <c r="F64" s="55"/>
      <c r="G64" s="216" t="s">
        <v>1513</v>
      </c>
      <c r="H64" s="314">
        <v>0.5</v>
      </c>
      <c r="I64" s="55"/>
      <c r="J64" s="55"/>
      <c r="K64" s="55">
        <f t="shared" si="0"/>
        <v>0.5</v>
      </c>
      <c r="L64" s="55"/>
    </row>
    <row r="65" spans="1:12" s="71" customFormat="1" ht="12.75">
      <c r="A65" s="94">
        <v>60</v>
      </c>
      <c r="B65" s="55" t="s">
        <v>1699</v>
      </c>
      <c r="C65" s="55" t="s">
        <v>187</v>
      </c>
      <c r="D65" s="150" t="s">
        <v>527</v>
      </c>
      <c r="E65" s="105"/>
      <c r="F65" s="55"/>
      <c r="G65" s="55"/>
      <c r="H65" s="110"/>
      <c r="I65" s="55" t="s">
        <v>96</v>
      </c>
      <c r="J65" s="55">
        <v>0.6</v>
      </c>
      <c r="K65" s="55">
        <f t="shared" si="0"/>
        <v>0.6</v>
      </c>
      <c r="L65" s="55"/>
    </row>
    <row r="66" spans="1:12" s="71" customFormat="1" ht="12.75">
      <c r="A66" s="94">
        <v>61</v>
      </c>
      <c r="B66" s="55" t="s">
        <v>1686</v>
      </c>
      <c r="C66" s="55" t="s">
        <v>28</v>
      </c>
      <c r="D66" s="150" t="s">
        <v>508</v>
      </c>
      <c r="E66" s="105"/>
      <c r="F66" s="55"/>
      <c r="G66" s="216" t="s">
        <v>1522</v>
      </c>
      <c r="H66" s="110">
        <v>0.125</v>
      </c>
      <c r="I66" s="55" t="s">
        <v>509</v>
      </c>
      <c r="J66" s="55">
        <v>1</v>
      </c>
      <c r="K66" s="55">
        <f t="shared" si="0"/>
        <v>1.125</v>
      </c>
      <c r="L66" s="55"/>
    </row>
    <row r="67" spans="1:12" s="71" customFormat="1" ht="12.75">
      <c r="A67" s="94">
        <v>62</v>
      </c>
      <c r="B67" s="55" t="s">
        <v>1707</v>
      </c>
      <c r="C67" s="55" t="s">
        <v>1449</v>
      </c>
      <c r="D67" s="151" t="s">
        <v>528</v>
      </c>
      <c r="E67" s="105"/>
      <c r="F67" s="55"/>
      <c r="G67" s="216" t="s">
        <v>1513</v>
      </c>
      <c r="H67" s="314">
        <v>0.5</v>
      </c>
      <c r="I67" s="55" t="s">
        <v>87</v>
      </c>
      <c r="J67" s="55">
        <v>1.5</v>
      </c>
      <c r="K67" s="55">
        <f t="shared" si="0"/>
        <v>2</v>
      </c>
      <c r="L67" s="55"/>
    </row>
    <row r="68" spans="1:12" s="71" customFormat="1" ht="12.75">
      <c r="A68" s="94">
        <v>63</v>
      </c>
      <c r="B68" s="55" t="s">
        <v>1728</v>
      </c>
      <c r="C68" s="55" t="s">
        <v>860</v>
      </c>
      <c r="D68" s="216" t="s">
        <v>1519</v>
      </c>
      <c r="E68" s="105"/>
      <c r="F68" s="55"/>
      <c r="G68" s="216" t="s">
        <v>1522</v>
      </c>
      <c r="H68" s="314">
        <v>0.125</v>
      </c>
      <c r="I68" s="55"/>
      <c r="J68" s="55"/>
      <c r="K68" s="55">
        <f aca="true" t="shared" si="1" ref="K68:K80">J68+H68+F68</f>
        <v>0.125</v>
      </c>
      <c r="L68" s="55"/>
    </row>
    <row r="69" spans="1:12" s="71" customFormat="1" ht="12.75">
      <c r="A69" s="94">
        <v>64</v>
      </c>
      <c r="B69" s="55" t="s">
        <v>1745</v>
      </c>
      <c r="C69" s="55" t="s">
        <v>1685</v>
      </c>
      <c r="D69" s="216" t="s">
        <v>1515</v>
      </c>
      <c r="E69" s="105"/>
      <c r="F69" s="55"/>
      <c r="G69" s="216" t="s">
        <v>1513</v>
      </c>
      <c r="H69" s="314">
        <v>0.5</v>
      </c>
      <c r="I69" s="55"/>
      <c r="J69" s="22"/>
      <c r="K69" s="55">
        <f t="shared" si="1"/>
        <v>0.5</v>
      </c>
      <c r="L69" s="22"/>
    </row>
    <row r="70" spans="1:12" s="71" customFormat="1" ht="12.75">
      <c r="A70" s="94">
        <v>65</v>
      </c>
      <c r="B70" s="55" t="s">
        <v>1717</v>
      </c>
      <c r="C70" s="55" t="s">
        <v>244</v>
      </c>
      <c r="D70" s="216" t="s">
        <v>1525</v>
      </c>
      <c r="E70" s="105"/>
      <c r="F70" s="55"/>
      <c r="G70" s="216" t="s">
        <v>1524</v>
      </c>
      <c r="H70" s="314">
        <v>0.16666666666666666</v>
      </c>
      <c r="I70" s="55"/>
      <c r="J70" s="55"/>
      <c r="K70" s="55">
        <f t="shared" si="1"/>
        <v>0.16666666666666666</v>
      </c>
      <c r="L70" s="55"/>
    </row>
    <row r="71" spans="1:12" s="8" customFormat="1" ht="12.75">
      <c r="A71" s="94">
        <v>66</v>
      </c>
      <c r="B71" s="55" t="s">
        <v>1724</v>
      </c>
      <c r="C71" s="55" t="s">
        <v>1682</v>
      </c>
      <c r="D71" s="216" t="s">
        <v>1523</v>
      </c>
      <c r="E71" s="105"/>
      <c r="F71" s="55"/>
      <c r="G71" s="216" t="s">
        <v>1520</v>
      </c>
      <c r="H71" s="314">
        <v>0.1</v>
      </c>
      <c r="I71" s="55"/>
      <c r="J71" s="55"/>
      <c r="K71" s="55">
        <f t="shared" si="1"/>
        <v>0.1</v>
      </c>
      <c r="L71" s="55"/>
    </row>
    <row r="72" spans="1:12" s="71" customFormat="1" ht="12.75">
      <c r="A72" s="94">
        <v>67</v>
      </c>
      <c r="B72" s="55" t="s">
        <v>1705</v>
      </c>
      <c r="C72" s="55" t="s">
        <v>56</v>
      </c>
      <c r="D72" s="151" t="s">
        <v>527</v>
      </c>
      <c r="E72" s="105"/>
      <c r="F72" s="55"/>
      <c r="G72" s="55"/>
      <c r="H72" s="110"/>
      <c r="I72" s="55" t="s">
        <v>194</v>
      </c>
      <c r="J72" s="55">
        <v>2</v>
      </c>
      <c r="K72" s="55">
        <f t="shared" si="1"/>
        <v>2</v>
      </c>
      <c r="L72" s="55"/>
    </row>
    <row r="73" spans="1:12" s="71" customFormat="1" ht="12.75">
      <c r="A73" s="94">
        <v>68</v>
      </c>
      <c r="B73" s="55" t="s">
        <v>1709</v>
      </c>
      <c r="C73" s="55" t="s">
        <v>176</v>
      </c>
      <c r="D73" s="106" t="s">
        <v>531</v>
      </c>
      <c r="E73" s="105"/>
      <c r="F73" s="55"/>
      <c r="G73" s="55"/>
      <c r="H73" s="110"/>
      <c r="I73" s="55" t="s">
        <v>223</v>
      </c>
      <c r="J73" s="55">
        <v>1</v>
      </c>
      <c r="K73" s="55">
        <f t="shared" si="1"/>
        <v>1</v>
      </c>
      <c r="L73" s="55"/>
    </row>
    <row r="74" spans="1:12" s="71" customFormat="1" ht="12.75">
      <c r="A74" s="94">
        <v>69</v>
      </c>
      <c r="B74" s="55" t="s">
        <v>204</v>
      </c>
      <c r="C74" s="55" t="s">
        <v>176</v>
      </c>
      <c r="D74" s="216" t="s">
        <v>1514</v>
      </c>
      <c r="E74" s="105"/>
      <c r="F74" s="55"/>
      <c r="G74" s="216" t="s">
        <v>1513</v>
      </c>
      <c r="H74" s="314">
        <v>0.5</v>
      </c>
      <c r="I74" s="55"/>
      <c r="J74" s="22"/>
      <c r="K74" s="55">
        <f t="shared" si="1"/>
        <v>0.5</v>
      </c>
      <c r="L74" s="22"/>
    </row>
    <row r="75" spans="1:12" s="71" customFormat="1" ht="12.75">
      <c r="A75" s="94">
        <v>70</v>
      </c>
      <c r="B75" s="55" t="s">
        <v>1725</v>
      </c>
      <c r="C75" s="55" t="s">
        <v>1173</v>
      </c>
      <c r="D75" s="216" t="s">
        <v>1523</v>
      </c>
      <c r="E75" s="105"/>
      <c r="F75" s="55"/>
      <c r="G75" s="216" t="s">
        <v>1520</v>
      </c>
      <c r="H75" s="314">
        <v>0.1</v>
      </c>
      <c r="I75" s="55"/>
      <c r="J75" s="55"/>
      <c r="K75" s="55">
        <f t="shared" si="1"/>
        <v>0.1</v>
      </c>
      <c r="L75" s="55"/>
    </row>
    <row r="76" spans="1:12" s="71" customFormat="1" ht="12.75">
      <c r="A76" s="94">
        <v>71</v>
      </c>
      <c r="B76" s="55" t="s">
        <v>1688</v>
      </c>
      <c r="C76" s="55" t="s">
        <v>620</v>
      </c>
      <c r="D76" s="151" t="s">
        <v>508</v>
      </c>
      <c r="E76" s="105"/>
      <c r="F76" s="55"/>
      <c r="G76" s="55"/>
      <c r="H76" s="110"/>
      <c r="I76" s="55" t="s">
        <v>97</v>
      </c>
      <c r="J76" s="55">
        <v>1</v>
      </c>
      <c r="K76" s="55">
        <f t="shared" si="1"/>
        <v>1</v>
      </c>
      <c r="L76" s="55"/>
    </row>
    <row r="77" spans="1:12" s="71" customFormat="1" ht="12.75">
      <c r="A77" s="94">
        <v>72</v>
      </c>
      <c r="B77" s="55" t="s">
        <v>1694</v>
      </c>
      <c r="C77" s="55" t="s">
        <v>1676</v>
      </c>
      <c r="D77" s="151" t="s">
        <v>529</v>
      </c>
      <c r="E77" s="105"/>
      <c r="F77" s="55"/>
      <c r="G77" s="55"/>
      <c r="H77" s="110"/>
      <c r="I77" s="55" t="s">
        <v>137</v>
      </c>
      <c r="J77" s="55">
        <v>0.8</v>
      </c>
      <c r="K77" s="55">
        <f t="shared" si="1"/>
        <v>0.8</v>
      </c>
      <c r="L77" s="55"/>
    </row>
    <row r="78" spans="1:12" s="71" customFormat="1" ht="12.75">
      <c r="A78" s="94">
        <v>73</v>
      </c>
      <c r="B78" s="55" t="s">
        <v>1704</v>
      </c>
      <c r="C78" s="55" t="s">
        <v>124</v>
      </c>
      <c r="D78" s="151" t="s">
        <v>527</v>
      </c>
      <c r="E78" s="105"/>
      <c r="F78" s="55"/>
      <c r="G78" s="55"/>
      <c r="H78" s="110"/>
      <c r="I78" s="55" t="s">
        <v>194</v>
      </c>
      <c r="J78" s="55">
        <v>2</v>
      </c>
      <c r="K78" s="55">
        <f t="shared" si="1"/>
        <v>2</v>
      </c>
      <c r="L78" s="55"/>
    </row>
    <row r="79" spans="1:12" s="71" customFormat="1" ht="12.75">
      <c r="A79" s="94">
        <v>74</v>
      </c>
      <c r="B79" s="55" t="s">
        <v>1715</v>
      </c>
      <c r="C79" s="55" t="s">
        <v>124</v>
      </c>
      <c r="D79" s="216" t="s">
        <v>1525</v>
      </c>
      <c r="E79" s="105"/>
      <c r="F79" s="55"/>
      <c r="G79" s="216" t="s">
        <v>1524</v>
      </c>
      <c r="H79" s="314">
        <v>0.16666666666666666</v>
      </c>
      <c r="I79" s="55"/>
      <c r="J79" s="55"/>
      <c r="K79" s="55">
        <f t="shared" si="1"/>
        <v>0.16666666666666666</v>
      </c>
      <c r="L79" s="55"/>
    </row>
    <row r="80" spans="1:12" s="71" customFormat="1" ht="12.75">
      <c r="A80" s="94">
        <v>75</v>
      </c>
      <c r="B80" s="55" t="s">
        <v>1687</v>
      </c>
      <c r="C80" s="55" t="s">
        <v>124</v>
      </c>
      <c r="D80" s="150" t="s">
        <v>508</v>
      </c>
      <c r="E80" s="105"/>
      <c r="F80" s="55"/>
      <c r="G80" s="216" t="s">
        <v>1521</v>
      </c>
      <c r="H80" s="110">
        <v>0.25</v>
      </c>
      <c r="I80" s="55" t="s">
        <v>509</v>
      </c>
      <c r="J80" s="55">
        <v>1</v>
      </c>
      <c r="K80" s="55">
        <f t="shared" si="1"/>
        <v>1.25</v>
      </c>
      <c r="L80" s="55"/>
    </row>
    <row r="81" spans="1:12" s="71" customFormat="1" ht="12.75">
      <c r="A81" s="21"/>
      <c r="D81" s="28"/>
      <c r="E81" s="72"/>
      <c r="G81" s="24"/>
      <c r="H81" s="168"/>
      <c r="J81" s="21"/>
      <c r="K81" s="21"/>
      <c r="L81" s="21"/>
    </row>
    <row r="82" spans="1:15" s="377" customFormat="1" ht="42" customHeight="1">
      <c r="A82" s="373"/>
      <c r="B82" s="413" t="s">
        <v>2677</v>
      </c>
      <c r="C82" s="413"/>
      <c r="D82" s="413"/>
      <c r="E82" s="374"/>
      <c r="F82" s="375"/>
      <c r="G82" s="376"/>
      <c r="H82" s="414" t="s">
        <v>2678</v>
      </c>
      <c r="I82" s="413"/>
      <c r="J82" s="413"/>
      <c r="K82" s="373"/>
      <c r="L82" s="376"/>
      <c r="M82" s="373"/>
      <c r="N82" s="373"/>
      <c r="O82" s="373"/>
    </row>
    <row r="83" spans="1:15" s="377" customFormat="1" ht="16.5">
      <c r="A83" s="373"/>
      <c r="B83" s="378"/>
      <c r="C83" s="378"/>
      <c r="D83" s="374"/>
      <c r="E83" s="374"/>
      <c r="F83" s="375"/>
      <c r="G83" s="376"/>
      <c r="H83" s="378"/>
      <c r="I83" s="376"/>
      <c r="J83" s="378"/>
      <c r="K83" s="373"/>
      <c r="L83" s="376"/>
      <c r="M83" s="373"/>
      <c r="N83" s="373"/>
      <c r="O83" s="373"/>
    </row>
    <row r="84" spans="1:15" s="377" customFormat="1" ht="16.5">
      <c r="A84" s="373"/>
      <c r="B84" s="378"/>
      <c r="C84" s="378"/>
      <c r="D84" s="374"/>
      <c r="E84" s="374"/>
      <c r="F84" s="375"/>
      <c r="G84" s="376"/>
      <c r="H84" s="378"/>
      <c r="I84" s="376"/>
      <c r="J84" s="378"/>
      <c r="K84" s="373"/>
      <c r="L84" s="376"/>
      <c r="M84" s="373"/>
      <c r="N84" s="373"/>
      <c r="O84" s="373"/>
    </row>
    <row r="85" spans="1:15" s="377" customFormat="1" ht="16.5">
      <c r="A85" s="373"/>
      <c r="B85" s="378"/>
      <c r="C85" s="378"/>
      <c r="D85" s="374"/>
      <c r="E85" s="374"/>
      <c r="F85" s="375"/>
      <c r="G85" s="376"/>
      <c r="H85" s="378"/>
      <c r="I85" s="376"/>
      <c r="J85" s="378"/>
      <c r="K85" s="373"/>
      <c r="L85" s="376"/>
      <c r="M85" s="373"/>
      <c r="N85" s="373"/>
      <c r="O85" s="373"/>
    </row>
    <row r="86" spans="1:15" s="377" customFormat="1" ht="16.5">
      <c r="A86" s="373"/>
      <c r="B86" s="413" t="s">
        <v>2680</v>
      </c>
      <c r="C86" s="413"/>
      <c r="D86" s="413"/>
      <c r="E86" s="374"/>
      <c r="F86" s="375"/>
      <c r="G86" s="376"/>
      <c r="H86" s="413" t="s">
        <v>2679</v>
      </c>
      <c r="I86" s="413"/>
      <c r="J86" s="413"/>
      <c r="K86" s="373"/>
      <c r="L86" s="376"/>
      <c r="M86" s="373"/>
      <c r="N86" s="373"/>
      <c r="O86" s="373"/>
    </row>
  </sheetData>
  <sheetProtection/>
  <mergeCells count="7">
    <mergeCell ref="A2:L2"/>
    <mergeCell ref="A1:L1"/>
    <mergeCell ref="A3:L3"/>
    <mergeCell ref="B82:D82"/>
    <mergeCell ref="H82:J82"/>
    <mergeCell ref="B86:D86"/>
    <mergeCell ref="H86:J86"/>
  </mergeCells>
  <printOptions/>
  <pageMargins left="0.25" right="0.25" top="0.5" bottom="0.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S454"/>
  <sheetViews>
    <sheetView zoomScalePageLayoutView="0" workbookViewId="0" topLeftCell="A425">
      <selection activeCell="H438" sqref="H438"/>
    </sheetView>
  </sheetViews>
  <sheetFormatPr defaultColWidth="9.140625" defaultRowHeight="12.75"/>
  <cols>
    <col min="1" max="1" width="4.28125" style="178" customWidth="1"/>
    <col min="2" max="2" width="20.140625" style="119" customWidth="1"/>
    <col min="3" max="3" width="7.8515625" style="119" customWidth="1"/>
    <col min="4" max="4" width="14.140625" style="202" customWidth="1"/>
    <col min="5" max="5" width="13.00390625" style="202" customWidth="1"/>
    <col min="6" max="6" width="12.7109375" style="332" customWidth="1"/>
    <col min="7" max="7" width="5.8515625" style="203" customWidth="1"/>
    <col min="8" max="8" width="27.421875" style="119" customWidth="1"/>
    <col min="9" max="9" width="7.28125" style="203" customWidth="1"/>
    <col min="10" max="10" width="16.00390625" style="119" customWidth="1"/>
    <col min="11" max="11" width="5.8515625" style="178" customWidth="1"/>
    <col min="12" max="12" width="9.421875" style="203" customWidth="1"/>
    <col min="13" max="13" width="8.00390625" style="178" customWidth="1"/>
    <col min="14" max="15" width="6.8515625" style="170" customWidth="1"/>
    <col min="16" max="18" width="9.140625" style="141" customWidth="1"/>
    <col min="19" max="19" width="16.7109375" style="141" customWidth="1"/>
    <col min="20" max="16384" width="9.140625" style="141" customWidth="1"/>
  </cols>
  <sheetData>
    <row r="2" spans="1:13" ht="27.75" customHeight="1">
      <c r="A2" s="416" t="s">
        <v>2622</v>
      </c>
      <c r="B2" s="416"/>
      <c r="C2" s="416"/>
      <c r="D2" s="416"/>
      <c r="E2" s="416"/>
      <c r="F2" s="416"/>
      <c r="G2" s="416"/>
      <c r="H2" s="416"/>
      <c r="I2" s="416"/>
      <c r="J2" s="416"/>
      <c r="K2" s="416"/>
      <c r="L2" s="416"/>
      <c r="M2" s="416"/>
    </row>
    <row r="3" spans="1:13" ht="15.75">
      <c r="A3" s="416" t="s">
        <v>16</v>
      </c>
      <c r="B3" s="416"/>
      <c r="C3" s="416"/>
      <c r="D3" s="416"/>
      <c r="E3" s="416"/>
      <c r="F3" s="416"/>
      <c r="G3" s="416"/>
      <c r="H3" s="416"/>
      <c r="I3" s="416"/>
      <c r="J3" s="416"/>
      <c r="K3" s="416"/>
      <c r="L3" s="416"/>
      <c r="M3" s="416"/>
    </row>
    <row r="4" spans="1:15" s="368" customFormat="1" ht="35.25" customHeight="1">
      <c r="A4" s="417" t="s">
        <v>2676</v>
      </c>
      <c r="B4" s="417"/>
      <c r="C4" s="418"/>
      <c r="D4" s="418"/>
      <c r="E4" s="418"/>
      <c r="F4" s="418"/>
      <c r="G4" s="418"/>
      <c r="H4" s="418"/>
      <c r="I4" s="418"/>
      <c r="J4" s="418"/>
      <c r="K4" s="418"/>
      <c r="L4" s="418"/>
      <c r="M4" s="367"/>
      <c r="N4" s="367"/>
      <c r="O4" s="367"/>
    </row>
    <row r="5" spans="1:12" s="171" customFormat="1" ht="12.75">
      <c r="A5" s="141"/>
      <c r="B5" s="119"/>
      <c r="C5" s="172"/>
      <c r="D5" s="172"/>
      <c r="E5" s="170"/>
      <c r="F5" s="329"/>
      <c r="G5" s="173"/>
      <c r="H5" s="170"/>
      <c r="I5" s="173"/>
      <c r="J5" s="170"/>
      <c r="K5" s="170"/>
      <c r="L5" s="173"/>
    </row>
    <row r="6" spans="1:15" ht="25.5">
      <c r="A6" s="174" t="s">
        <v>0</v>
      </c>
      <c r="B6" s="174" t="s">
        <v>1</v>
      </c>
      <c r="C6" s="174" t="s">
        <v>2</v>
      </c>
      <c r="D6" s="175" t="s">
        <v>3</v>
      </c>
      <c r="E6" s="175" t="s">
        <v>41</v>
      </c>
      <c r="F6" s="176" t="s">
        <v>4</v>
      </c>
      <c r="G6" s="176" t="s">
        <v>5</v>
      </c>
      <c r="H6" s="174" t="s">
        <v>6</v>
      </c>
      <c r="I6" s="176" t="s">
        <v>7</v>
      </c>
      <c r="J6" s="174" t="s">
        <v>24</v>
      </c>
      <c r="K6" s="174" t="s">
        <v>5</v>
      </c>
      <c r="L6" s="372" t="s">
        <v>8</v>
      </c>
      <c r="M6" s="177" t="s">
        <v>9</v>
      </c>
      <c r="N6" s="178"/>
      <c r="O6" s="178"/>
    </row>
    <row r="7" spans="1:15" s="171" customFormat="1" ht="12.75">
      <c r="A7" s="179">
        <v>271</v>
      </c>
      <c r="B7" s="120" t="s">
        <v>707</v>
      </c>
      <c r="C7" s="159" t="s">
        <v>362</v>
      </c>
      <c r="D7" s="197"/>
      <c r="E7" s="151" t="s">
        <v>708</v>
      </c>
      <c r="F7" s="126"/>
      <c r="G7" s="180"/>
      <c r="H7" s="120" t="s">
        <v>713</v>
      </c>
      <c r="I7" s="180">
        <v>0.125</v>
      </c>
      <c r="J7" s="120"/>
      <c r="K7" s="179"/>
      <c r="L7" s="180">
        <f aca="true" t="shared" si="0" ref="L7:L70">K7+I7+G7</f>
        <v>0.125</v>
      </c>
      <c r="M7" s="179"/>
      <c r="N7" s="170"/>
      <c r="O7" s="170"/>
    </row>
    <row r="8" spans="1:15" s="171" customFormat="1" ht="12.75">
      <c r="A8" s="179">
        <v>272</v>
      </c>
      <c r="B8" s="120" t="s">
        <v>288</v>
      </c>
      <c r="C8" s="159" t="s">
        <v>362</v>
      </c>
      <c r="D8" s="197"/>
      <c r="E8" s="151" t="s">
        <v>737</v>
      </c>
      <c r="F8" s="126"/>
      <c r="G8" s="180"/>
      <c r="H8" s="120" t="s">
        <v>713</v>
      </c>
      <c r="I8" s="180">
        <v>0.125</v>
      </c>
      <c r="J8" s="120"/>
      <c r="K8" s="179"/>
      <c r="L8" s="180">
        <f t="shared" si="0"/>
        <v>0.125</v>
      </c>
      <c r="M8" s="179"/>
      <c r="N8" s="170"/>
      <c r="O8" s="170"/>
    </row>
    <row r="9" spans="1:15" s="171" customFormat="1" ht="12.75">
      <c r="A9" s="179">
        <v>42</v>
      </c>
      <c r="B9" s="181" t="s">
        <v>1767</v>
      </c>
      <c r="C9" s="181" t="s">
        <v>362</v>
      </c>
      <c r="D9" s="181"/>
      <c r="E9" s="123" t="s">
        <v>297</v>
      </c>
      <c r="F9" s="126"/>
      <c r="G9" s="126"/>
      <c r="H9" s="125"/>
      <c r="I9" s="126"/>
      <c r="J9" s="120" t="s">
        <v>120</v>
      </c>
      <c r="K9" s="120">
        <v>1</v>
      </c>
      <c r="L9" s="180">
        <f t="shared" si="0"/>
        <v>1</v>
      </c>
      <c r="M9" s="120"/>
      <c r="N9" s="170"/>
      <c r="O9" s="170"/>
    </row>
    <row r="10" spans="1:15" s="171" customFormat="1" ht="12.75">
      <c r="A10" s="179">
        <v>93</v>
      </c>
      <c r="B10" s="157" t="s">
        <v>1804</v>
      </c>
      <c r="C10" s="181" t="s">
        <v>362</v>
      </c>
      <c r="D10" s="181"/>
      <c r="E10" s="150" t="s">
        <v>44</v>
      </c>
      <c r="F10" s="126"/>
      <c r="G10" s="126"/>
      <c r="H10" s="125"/>
      <c r="I10" s="126"/>
      <c r="J10" s="120" t="s">
        <v>436</v>
      </c>
      <c r="K10" s="120">
        <v>0.75</v>
      </c>
      <c r="L10" s="180">
        <f t="shared" si="0"/>
        <v>0.75</v>
      </c>
      <c r="M10" s="120"/>
      <c r="N10" s="170"/>
      <c r="O10" s="170"/>
    </row>
    <row r="11" spans="1:15" s="171" customFormat="1" ht="12.75">
      <c r="A11" s="179">
        <v>153</v>
      </c>
      <c r="B11" s="120" t="s">
        <v>803</v>
      </c>
      <c r="C11" s="159" t="s">
        <v>31</v>
      </c>
      <c r="D11" s="197"/>
      <c r="E11" s="151" t="s">
        <v>804</v>
      </c>
      <c r="F11" s="180"/>
      <c r="G11" s="179"/>
      <c r="H11" s="120" t="s">
        <v>1912</v>
      </c>
      <c r="I11" s="180">
        <v>0.625</v>
      </c>
      <c r="J11" s="101"/>
      <c r="K11" s="180"/>
      <c r="L11" s="180">
        <f t="shared" si="0"/>
        <v>0.625</v>
      </c>
      <c r="M11" s="179"/>
      <c r="N11" s="170"/>
      <c r="O11" s="170"/>
    </row>
    <row r="12" spans="1:15" ht="12.75">
      <c r="A12" s="179">
        <v>235</v>
      </c>
      <c r="B12" s="120" t="s">
        <v>825</v>
      </c>
      <c r="C12" s="159" t="s">
        <v>31</v>
      </c>
      <c r="D12" s="101"/>
      <c r="E12" s="151" t="s">
        <v>760</v>
      </c>
      <c r="F12" s="180"/>
      <c r="G12" s="179"/>
      <c r="H12" s="120" t="s">
        <v>729</v>
      </c>
      <c r="I12" s="180">
        <v>0.167</v>
      </c>
      <c r="J12" s="101"/>
      <c r="K12" s="180"/>
      <c r="L12" s="180">
        <f t="shared" si="0"/>
        <v>0.167</v>
      </c>
      <c r="M12" s="179"/>
      <c r="N12" s="178"/>
      <c r="O12" s="178"/>
    </row>
    <row r="13" spans="1:15" ht="12.75">
      <c r="A13" s="179">
        <v>236</v>
      </c>
      <c r="B13" s="120" t="s">
        <v>731</v>
      </c>
      <c r="C13" s="159" t="s">
        <v>31</v>
      </c>
      <c r="D13" s="101"/>
      <c r="E13" s="151" t="s">
        <v>732</v>
      </c>
      <c r="F13" s="126"/>
      <c r="G13" s="180"/>
      <c r="H13" s="120" t="s">
        <v>729</v>
      </c>
      <c r="I13" s="180">
        <v>0.167</v>
      </c>
      <c r="J13" s="120"/>
      <c r="K13" s="179"/>
      <c r="L13" s="180">
        <f t="shared" si="0"/>
        <v>0.167</v>
      </c>
      <c r="M13" s="179"/>
      <c r="N13" s="178"/>
      <c r="O13" s="178"/>
    </row>
    <row r="14" spans="1:15" ht="12.75">
      <c r="A14" s="179">
        <v>237</v>
      </c>
      <c r="B14" s="120" t="s">
        <v>762</v>
      </c>
      <c r="C14" s="159" t="s">
        <v>31</v>
      </c>
      <c r="D14" s="101"/>
      <c r="E14" s="151" t="s">
        <v>722</v>
      </c>
      <c r="F14" s="126"/>
      <c r="G14" s="180"/>
      <c r="H14" s="120" t="s">
        <v>729</v>
      </c>
      <c r="I14" s="180">
        <v>0.167</v>
      </c>
      <c r="J14" s="120"/>
      <c r="K14" s="179"/>
      <c r="L14" s="180">
        <f t="shared" si="0"/>
        <v>0.167</v>
      </c>
      <c r="M14" s="179"/>
      <c r="N14" s="178"/>
      <c r="O14" s="178"/>
    </row>
    <row r="15" spans="1:15" ht="12.75">
      <c r="A15" s="179">
        <v>273</v>
      </c>
      <c r="B15" s="182" t="s">
        <v>1886</v>
      </c>
      <c r="C15" s="120" t="s">
        <v>31</v>
      </c>
      <c r="D15" s="183" t="s">
        <v>1624</v>
      </c>
      <c r="E15" s="123"/>
      <c r="F15" s="126"/>
      <c r="G15" s="180"/>
      <c r="H15" s="183" t="s">
        <v>1599</v>
      </c>
      <c r="I15" s="184">
        <v>0.125</v>
      </c>
      <c r="J15" s="111"/>
      <c r="K15" s="179"/>
      <c r="L15" s="180">
        <f t="shared" si="0"/>
        <v>0.125</v>
      </c>
      <c r="M15" s="179"/>
      <c r="N15" s="178"/>
      <c r="O15" s="178"/>
    </row>
    <row r="16" spans="1:15" ht="12.75">
      <c r="A16" s="179">
        <v>371</v>
      </c>
      <c r="B16" s="120" t="s">
        <v>781</v>
      </c>
      <c r="C16" s="159" t="s">
        <v>31</v>
      </c>
      <c r="D16" s="101"/>
      <c r="E16" s="151" t="s">
        <v>782</v>
      </c>
      <c r="F16" s="126"/>
      <c r="G16" s="180"/>
      <c r="H16" s="120" t="s">
        <v>719</v>
      </c>
      <c r="I16" s="180">
        <v>0.1</v>
      </c>
      <c r="J16" s="120"/>
      <c r="K16" s="179"/>
      <c r="L16" s="180">
        <f t="shared" si="0"/>
        <v>0.1</v>
      </c>
      <c r="M16" s="179"/>
      <c r="N16" s="178"/>
      <c r="O16" s="178"/>
    </row>
    <row r="17" spans="1:15" ht="12.75">
      <c r="A17" s="179">
        <v>94</v>
      </c>
      <c r="B17" s="125" t="s">
        <v>1840</v>
      </c>
      <c r="C17" s="181" t="s">
        <v>31</v>
      </c>
      <c r="D17" s="185"/>
      <c r="E17" s="150" t="s">
        <v>428</v>
      </c>
      <c r="F17" s="126"/>
      <c r="G17" s="126"/>
      <c r="H17" s="125"/>
      <c r="I17" s="126"/>
      <c r="J17" s="120" t="s">
        <v>436</v>
      </c>
      <c r="K17" s="120">
        <v>0.75</v>
      </c>
      <c r="L17" s="180">
        <f t="shared" si="0"/>
        <v>0.75</v>
      </c>
      <c r="M17" s="120"/>
      <c r="N17" s="178"/>
      <c r="O17" s="178"/>
    </row>
    <row r="18" spans="1:15" ht="12.75">
      <c r="A18" s="179">
        <v>238</v>
      </c>
      <c r="B18" s="120" t="s">
        <v>763</v>
      </c>
      <c r="C18" s="159" t="s">
        <v>31</v>
      </c>
      <c r="D18" s="101"/>
      <c r="E18" s="151" t="s">
        <v>722</v>
      </c>
      <c r="F18" s="126"/>
      <c r="G18" s="180"/>
      <c r="H18" s="120" t="s">
        <v>729</v>
      </c>
      <c r="I18" s="180">
        <v>0.167</v>
      </c>
      <c r="J18" s="120"/>
      <c r="K18" s="179"/>
      <c r="L18" s="180">
        <f t="shared" si="0"/>
        <v>0.167</v>
      </c>
      <c r="M18" s="179"/>
      <c r="N18" s="178"/>
      <c r="O18" s="178"/>
    </row>
    <row r="19" spans="1:15" ht="28.5" customHeight="1">
      <c r="A19" s="179">
        <v>91</v>
      </c>
      <c r="B19" s="120" t="s">
        <v>1864</v>
      </c>
      <c r="C19" s="120" t="s">
        <v>31</v>
      </c>
      <c r="D19" s="123"/>
      <c r="E19" s="123" t="s">
        <v>44</v>
      </c>
      <c r="F19" s="126"/>
      <c r="G19" s="180"/>
      <c r="H19" s="120"/>
      <c r="I19" s="180"/>
      <c r="J19" s="111" t="s">
        <v>1911</v>
      </c>
      <c r="K19" s="179">
        <v>0.8</v>
      </c>
      <c r="L19" s="180">
        <f t="shared" si="0"/>
        <v>0.8</v>
      </c>
      <c r="M19" s="179"/>
      <c r="N19" s="178"/>
      <c r="O19" s="178"/>
    </row>
    <row r="20" spans="1:15" ht="12.75">
      <c r="A20" s="179">
        <v>372</v>
      </c>
      <c r="B20" s="120" t="s">
        <v>784</v>
      </c>
      <c r="C20" s="159" t="s">
        <v>31</v>
      </c>
      <c r="D20" s="101"/>
      <c r="E20" s="151" t="s">
        <v>750</v>
      </c>
      <c r="F20" s="126"/>
      <c r="G20" s="180"/>
      <c r="H20" s="120" t="s">
        <v>719</v>
      </c>
      <c r="I20" s="180">
        <v>0.1</v>
      </c>
      <c r="J20" s="120"/>
      <c r="K20" s="179"/>
      <c r="L20" s="180">
        <f t="shared" si="0"/>
        <v>0.1</v>
      </c>
      <c r="M20" s="179"/>
      <c r="N20" s="178"/>
      <c r="O20" s="178"/>
    </row>
    <row r="21" spans="1:15" ht="12.75">
      <c r="A21" s="179">
        <v>373</v>
      </c>
      <c r="B21" s="120" t="s">
        <v>786</v>
      </c>
      <c r="C21" s="159" t="s">
        <v>31</v>
      </c>
      <c r="D21" s="101"/>
      <c r="E21" s="151" t="s">
        <v>782</v>
      </c>
      <c r="F21" s="126"/>
      <c r="G21" s="180"/>
      <c r="H21" s="120" t="s">
        <v>719</v>
      </c>
      <c r="I21" s="180">
        <v>0.1</v>
      </c>
      <c r="J21" s="120"/>
      <c r="K21" s="179"/>
      <c r="L21" s="180">
        <f t="shared" si="0"/>
        <v>0.1</v>
      </c>
      <c r="M21" s="179"/>
      <c r="N21" s="178"/>
      <c r="O21" s="178"/>
    </row>
    <row r="22" spans="1:13" ht="12.75">
      <c r="A22" s="179">
        <v>43</v>
      </c>
      <c r="B22" s="130" t="s">
        <v>1771</v>
      </c>
      <c r="C22" s="181" t="s">
        <v>31</v>
      </c>
      <c r="D22" s="186"/>
      <c r="E22" s="131" t="s">
        <v>428</v>
      </c>
      <c r="F22" s="126"/>
      <c r="G22" s="126"/>
      <c r="H22" s="125"/>
      <c r="I22" s="126"/>
      <c r="J22" s="120" t="s">
        <v>295</v>
      </c>
      <c r="K22" s="120">
        <v>1</v>
      </c>
      <c r="L22" s="180">
        <f t="shared" si="0"/>
        <v>1</v>
      </c>
      <c r="M22" s="120"/>
    </row>
    <row r="23" spans="1:15" s="171" customFormat="1" ht="12.75">
      <c r="A23" s="179">
        <v>274</v>
      </c>
      <c r="B23" s="120" t="s">
        <v>721</v>
      </c>
      <c r="C23" s="159" t="s">
        <v>31</v>
      </c>
      <c r="D23" s="197"/>
      <c r="E23" s="151" t="s">
        <v>722</v>
      </c>
      <c r="F23" s="126"/>
      <c r="G23" s="180"/>
      <c r="H23" s="120" t="s">
        <v>713</v>
      </c>
      <c r="I23" s="180">
        <v>0.125</v>
      </c>
      <c r="J23" s="120"/>
      <c r="K23" s="179"/>
      <c r="L23" s="180">
        <f t="shared" si="0"/>
        <v>0.125</v>
      </c>
      <c r="M23" s="179"/>
      <c r="N23" s="170"/>
      <c r="O23" s="170"/>
    </row>
    <row r="24" spans="1:15" s="171" customFormat="1" ht="12.75">
      <c r="A24" s="179">
        <v>3</v>
      </c>
      <c r="B24" s="120" t="s">
        <v>1843</v>
      </c>
      <c r="C24" s="181" t="s">
        <v>31</v>
      </c>
      <c r="D24" s="123"/>
      <c r="E24" s="185" t="s">
        <v>428</v>
      </c>
      <c r="F24" s="126"/>
      <c r="G24" s="126"/>
      <c r="H24" s="125"/>
      <c r="I24" s="126"/>
      <c r="J24" s="120" t="s">
        <v>88</v>
      </c>
      <c r="K24" s="120">
        <v>3</v>
      </c>
      <c r="L24" s="180">
        <f t="shared" si="0"/>
        <v>3</v>
      </c>
      <c r="M24" s="120"/>
      <c r="N24" s="178"/>
      <c r="O24" s="178"/>
    </row>
    <row r="25" spans="1:13" ht="12.75">
      <c r="A25" s="179">
        <v>95</v>
      </c>
      <c r="B25" s="181" t="s">
        <v>1805</v>
      </c>
      <c r="C25" s="181" t="s">
        <v>31</v>
      </c>
      <c r="D25" s="181"/>
      <c r="E25" s="150" t="s">
        <v>44</v>
      </c>
      <c r="F25" s="126"/>
      <c r="G25" s="126"/>
      <c r="H25" s="125"/>
      <c r="I25" s="126"/>
      <c r="J25" s="120" t="s">
        <v>436</v>
      </c>
      <c r="K25" s="120">
        <v>0.75</v>
      </c>
      <c r="L25" s="180">
        <f t="shared" si="0"/>
        <v>0.75</v>
      </c>
      <c r="M25" s="120"/>
    </row>
    <row r="26" spans="1:15" s="171" customFormat="1" ht="12.75">
      <c r="A26" s="179">
        <v>275</v>
      </c>
      <c r="B26" s="120" t="s">
        <v>723</v>
      </c>
      <c r="C26" s="159" t="s">
        <v>31</v>
      </c>
      <c r="D26" s="197"/>
      <c r="E26" s="151" t="s">
        <v>722</v>
      </c>
      <c r="F26" s="126"/>
      <c r="G26" s="180"/>
      <c r="H26" s="120" t="s">
        <v>713</v>
      </c>
      <c r="I26" s="180">
        <v>0.125</v>
      </c>
      <c r="J26" s="120"/>
      <c r="K26" s="179"/>
      <c r="L26" s="180">
        <f t="shared" si="0"/>
        <v>0.125</v>
      </c>
      <c r="M26" s="179"/>
      <c r="N26" s="178"/>
      <c r="O26" s="178"/>
    </row>
    <row r="27" spans="1:13" ht="12.75">
      <c r="A27" s="179">
        <v>374</v>
      </c>
      <c r="B27" s="120" t="s">
        <v>714</v>
      </c>
      <c r="C27" s="159" t="s">
        <v>31</v>
      </c>
      <c r="D27" s="101"/>
      <c r="E27" s="151" t="s">
        <v>708</v>
      </c>
      <c r="F27" s="126"/>
      <c r="G27" s="180"/>
      <c r="H27" s="120" t="s">
        <v>719</v>
      </c>
      <c r="I27" s="180">
        <v>0.1</v>
      </c>
      <c r="J27" s="120"/>
      <c r="K27" s="179"/>
      <c r="L27" s="180">
        <f t="shared" si="0"/>
        <v>0.1</v>
      </c>
      <c r="M27" s="179"/>
    </row>
    <row r="28" spans="1:15" s="171" customFormat="1" ht="12.75">
      <c r="A28" s="179">
        <v>44</v>
      </c>
      <c r="B28" s="181" t="s">
        <v>1772</v>
      </c>
      <c r="C28" s="181" t="s">
        <v>31</v>
      </c>
      <c r="D28" s="181"/>
      <c r="E28" s="131" t="s">
        <v>428</v>
      </c>
      <c r="F28" s="126"/>
      <c r="G28" s="126"/>
      <c r="H28" s="125"/>
      <c r="I28" s="126"/>
      <c r="J28" s="120" t="s">
        <v>295</v>
      </c>
      <c r="K28" s="120">
        <v>1</v>
      </c>
      <c r="L28" s="180">
        <f t="shared" si="0"/>
        <v>1</v>
      </c>
      <c r="M28" s="120"/>
      <c r="N28" s="178"/>
      <c r="O28" s="178"/>
    </row>
    <row r="29" spans="1:15" s="144" customFormat="1" ht="12.75">
      <c r="A29" s="179">
        <v>276</v>
      </c>
      <c r="B29" s="120" t="s">
        <v>696</v>
      </c>
      <c r="C29" s="159" t="s">
        <v>31</v>
      </c>
      <c r="D29" s="379"/>
      <c r="E29" s="151" t="s">
        <v>804</v>
      </c>
      <c r="F29" s="180"/>
      <c r="G29" s="179"/>
      <c r="H29" s="120" t="s">
        <v>713</v>
      </c>
      <c r="I29" s="180">
        <v>0.125</v>
      </c>
      <c r="J29" s="101"/>
      <c r="K29" s="180"/>
      <c r="L29" s="180">
        <f t="shared" si="0"/>
        <v>0.125</v>
      </c>
      <c r="M29" s="179"/>
      <c r="N29" s="187"/>
      <c r="O29" s="187"/>
    </row>
    <row r="30" spans="1:15" s="143" customFormat="1" ht="12.75">
      <c r="A30" s="179">
        <v>277</v>
      </c>
      <c r="B30" s="182" t="s">
        <v>36</v>
      </c>
      <c r="C30" s="120" t="s">
        <v>31</v>
      </c>
      <c r="D30" s="183" t="s">
        <v>1602</v>
      </c>
      <c r="E30" s="123"/>
      <c r="F30" s="126"/>
      <c r="G30" s="180"/>
      <c r="H30" s="183" t="s">
        <v>1599</v>
      </c>
      <c r="I30" s="184">
        <v>0.125</v>
      </c>
      <c r="J30" s="111"/>
      <c r="K30" s="179"/>
      <c r="L30" s="180">
        <f t="shared" si="0"/>
        <v>0.125</v>
      </c>
      <c r="M30" s="179"/>
      <c r="N30" s="170"/>
      <c r="O30" s="170"/>
    </row>
    <row r="31" spans="1:13" s="188" customFormat="1" ht="12.75">
      <c r="A31" s="179">
        <v>45</v>
      </c>
      <c r="B31" s="157" t="s">
        <v>1779</v>
      </c>
      <c r="C31" s="181" t="s">
        <v>31</v>
      </c>
      <c r="D31" s="150" t="s">
        <v>431</v>
      </c>
      <c r="E31" s="181"/>
      <c r="F31" s="126"/>
      <c r="G31" s="126"/>
      <c r="H31" s="125"/>
      <c r="I31" s="126"/>
      <c r="J31" s="120" t="s">
        <v>433</v>
      </c>
      <c r="K31" s="120">
        <v>1</v>
      </c>
      <c r="L31" s="180">
        <f t="shared" si="0"/>
        <v>1</v>
      </c>
      <c r="M31" s="120"/>
    </row>
    <row r="32" spans="1:15" s="171" customFormat="1" ht="12.75">
      <c r="A32" s="179">
        <v>278</v>
      </c>
      <c r="B32" s="182" t="s">
        <v>1703</v>
      </c>
      <c r="C32" s="120" t="s">
        <v>31</v>
      </c>
      <c r="D32" s="183" t="s">
        <v>1601</v>
      </c>
      <c r="E32" s="123"/>
      <c r="F32" s="126"/>
      <c r="G32" s="180"/>
      <c r="H32" s="183" t="s">
        <v>1599</v>
      </c>
      <c r="I32" s="184">
        <v>0.125</v>
      </c>
      <c r="J32" s="111"/>
      <c r="K32" s="179"/>
      <c r="L32" s="180">
        <f t="shared" si="0"/>
        <v>0.125</v>
      </c>
      <c r="M32" s="179"/>
      <c r="N32" s="170"/>
      <c r="O32" s="170"/>
    </row>
    <row r="33" spans="1:15" ht="12.75">
      <c r="A33" s="179">
        <v>46</v>
      </c>
      <c r="B33" s="181" t="s">
        <v>1711</v>
      </c>
      <c r="C33" s="181" t="s">
        <v>31</v>
      </c>
      <c r="D33" s="197"/>
      <c r="E33" s="150" t="s">
        <v>447</v>
      </c>
      <c r="F33" s="126"/>
      <c r="G33" s="126"/>
      <c r="H33" s="125"/>
      <c r="I33" s="126"/>
      <c r="J33" s="120" t="s">
        <v>97</v>
      </c>
      <c r="K33" s="120">
        <v>1</v>
      </c>
      <c r="L33" s="180">
        <f t="shared" si="0"/>
        <v>1</v>
      </c>
      <c r="M33" s="120"/>
      <c r="N33" s="178"/>
      <c r="O33" s="178"/>
    </row>
    <row r="34" spans="1:15" s="171" customFormat="1" ht="12.75">
      <c r="A34" s="179">
        <v>155</v>
      </c>
      <c r="B34" s="186" t="s">
        <v>1711</v>
      </c>
      <c r="C34" s="181" t="s">
        <v>31</v>
      </c>
      <c r="D34" s="186" t="s">
        <v>446</v>
      </c>
      <c r="E34" s="120"/>
      <c r="F34" s="126"/>
      <c r="G34" s="126"/>
      <c r="H34" s="125"/>
      <c r="I34" s="126"/>
      <c r="J34" s="120" t="s">
        <v>122</v>
      </c>
      <c r="K34" s="120">
        <v>0.6</v>
      </c>
      <c r="L34" s="180">
        <f t="shared" si="0"/>
        <v>0.6</v>
      </c>
      <c r="M34" s="120"/>
      <c r="N34" s="178"/>
      <c r="O34" s="178"/>
    </row>
    <row r="35" spans="1:13" ht="12.75">
      <c r="A35" s="179">
        <v>96</v>
      </c>
      <c r="B35" s="130" t="s">
        <v>1786</v>
      </c>
      <c r="C35" s="181" t="s">
        <v>31</v>
      </c>
      <c r="D35" s="186" t="s">
        <v>431</v>
      </c>
      <c r="E35" s="131"/>
      <c r="F35" s="126"/>
      <c r="G35" s="126"/>
      <c r="H35" s="125"/>
      <c r="I35" s="126"/>
      <c r="J35" s="120" t="s">
        <v>436</v>
      </c>
      <c r="K35" s="120">
        <v>0.75</v>
      </c>
      <c r="L35" s="180">
        <f t="shared" si="0"/>
        <v>0.75</v>
      </c>
      <c r="M35" s="120"/>
    </row>
    <row r="36" spans="1:15" ht="12.75">
      <c r="A36" s="179">
        <v>97</v>
      </c>
      <c r="B36" s="125" t="s">
        <v>1786</v>
      </c>
      <c r="C36" s="181" t="s">
        <v>31</v>
      </c>
      <c r="D36" s="185"/>
      <c r="E36" s="150" t="s">
        <v>428</v>
      </c>
      <c r="F36" s="126"/>
      <c r="G36" s="126"/>
      <c r="H36" s="125"/>
      <c r="I36" s="126"/>
      <c r="J36" s="120" t="s">
        <v>436</v>
      </c>
      <c r="K36" s="120">
        <v>0.75</v>
      </c>
      <c r="L36" s="180">
        <f t="shared" si="0"/>
        <v>0.75</v>
      </c>
      <c r="M36" s="177"/>
      <c r="N36" s="178"/>
      <c r="O36" s="178"/>
    </row>
    <row r="37" spans="1:15" s="171" customFormat="1" ht="12.75">
      <c r="A37" s="179">
        <v>279</v>
      </c>
      <c r="B37" s="182" t="s">
        <v>1786</v>
      </c>
      <c r="C37" s="120" t="s">
        <v>31</v>
      </c>
      <c r="D37" s="183" t="s">
        <v>1600</v>
      </c>
      <c r="E37" s="123"/>
      <c r="F37" s="126"/>
      <c r="G37" s="180"/>
      <c r="H37" s="183" t="s">
        <v>1612</v>
      </c>
      <c r="I37" s="184">
        <v>0.125</v>
      </c>
      <c r="J37" s="111"/>
      <c r="K37" s="179"/>
      <c r="L37" s="180">
        <f t="shared" si="0"/>
        <v>0.125</v>
      </c>
      <c r="M37" s="179"/>
      <c r="N37" s="170"/>
      <c r="O37" s="170"/>
    </row>
    <row r="38" spans="1:13" ht="12.75">
      <c r="A38" s="179">
        <v>280</v>
      </c>
      <c r="B38" s="120" t="s">
        <v>715</v>
      </c>
      <c r="C38" s="159" t="s">
        <v>31</v>
      </c>
      <c r="D38" s="197"/>
      <c r="E38" s="151" t="s">
        <v>737</v>
      </c>
      <c r="F38" s="126"/>
      <c r="G38" s="180"/>
      <c r="H38" s="120" t="s">
        <v>713</v>
      </c>
      <c r="I38" s="180">
        <v>0.125</v>
      </c>
      <c r="J38" s="120"/>
      <c r="K38" s="179"/>
      <c r="L38" s="180">
        <f t="shared" si="0"/>
        <v>0.125</v>
      </c>
      <c r="M38" s="179"/>
    </row>
    <row r="39" spans="1:15" s="171" customFormat="1" ht="12.75">
      <c r="A39" s="179">
        <v>375</v>
      </c>
      <c r="B39" s="120" t="s">
        <v>715</v>
      </c>
      <c r="C39" s="159" t="s">
        <v>31</v>
      </c>
      <c r="D39" s="101"/>
      <c r="E39" s="151" t="s">
        <v>708</v>
      </c>
      <c r="F39" s="126"/>
      <c r="G39" s="180"/>
      <c r="H39" s="120" t="s">
        <v>719</v>
      </c>
      <c r="I39" s="180">
        <v>0.1</v>
      </c>
      <c r="J39" s="120"/>
      <c r="K39" s="179"/>
      <c r="L39" s="180">
        <f t="shared" si="0"/>
        <v>0.1</v>
      </c>
      <c r="M39" s="179"/>
      <c r="N39" s="178"/>
      <c r="O39" s="178"/>
    </row>
    <row r="40" spans="1:13" ht="12.75">
      <c r="A40" s="179">
        <v>376</v>
      </c>
      <c r="B40" s="120" t="s">
        <v>715</v>
      </c>
      <c r="C40" s="159" t="s">
        <v>31</v>
      </c>
      <c r="D40" s="101"/>
      <c r="E40" s="151" t="s">
        <v>782</v>
      </c>
      <c r="F40" s="126"/>
      <c r="G40" s="180"/>
      <c r="H40" s="120" t="s">
        <v>719</v>
      </c>
      <c r="I40" s="180">
        <v>0.1</v>
      </c>
      <c r="J40" s="120"/>
      <c r="K40" s="179"/>
      <c r="L40" s="180">
        <f t="shared" si="0"/>
        <v>0.1</v>
      </c>
      <c r="M40" s="179"/>
    </row>
    <row r="41" spans="1:15" s="171" customFormat="1" ht="12.75">
      <c r="A41" s="179">
        <v>47</v>
      </c>
      <c r="B41" s="157" t="s">
        <v>1766</v>
      </c>
      <c r="C41" s="181" t="s">
        <v>31</v>
      </c>
      <c r="D41" s="181"/>
      <c r="E41" s="123" t="s">
        <v>297</v>
      </c>
      <c r="F41" s="126"/>
      <c r="G41" s="126"/>
      <c r="H41" s="125"/>
      <c r="I41" s="126"/>
      <c r="J41" s="120" t="s">
        <v>295</v>
      </c>
      <c r="K41" s="120">
        <v>1</v>
      </c>
      <c r="L41" s="180">
        <f t="shared" si="0"/>
        <v>1</v>
      </c>
      <c r="M41" s="120"/>
      <c r="N41" s="178"/>
      <c r="O41" s="178"/>
    </row>
    <row r="42" spans="1:15" ht="12.75">
      <c r="A42" s="179">
        <v>377</v>
      </c>
      <c r="B42" s="182" t="s">
        <v>1883</v>
      </c>
      <c r="C42" s="120" t="s">
        <v>31</v>
      </c>
      <c r="D42" s="183" t="s">
        <v>1627</v>
      </c>
      <c r="E42" s="123"/>
      <c r="F42" s="126"/>
      <c r="G42" s="180"/>
      <c r="H42" s="183" t="s">
        <v>1621</v>
      </c>
      <c r="I42" s="184">
        <v>0.1</v>
      </c>
      <c r="J42" s="111"/>
      <c r="K42" s="179"/>
      <c r="L42" s="180">
        <f t="shared" si="0"/>
        <v>0.1</v>
      </c>
      <c r="M42" s="179"/>
      <c r="N42" s="178"/>
      <c r="O42" s="178"/>
    </row>
    <row r="43" spans="1:15" ht="12.75">
      <c r="A43" s="179">
        <v>378</v>
      </c>
      <c r="B43" s="120" t="s">
        <v>196</v>
      </c>
      <c r="C43" s="159" t="s">
        <v>31</v>
      </c>
      <c r="D43" s="101"/>
      <c r="E43" s="151" t="s">
        <v>782</v>
      </c>
      <c r="F43" s="126"/>
      <c r="G43" s="180"/>
      <c r="H43" s="120" t="s">
        <v>719</v>
      </c>
      <c r="I43" s="180">
        <v>0.1</v>
      </c>
      <c r="J43" s="120"/>
      <c r="K43" s="179"/>
      <c r="L43" s="180">
        <f t="shared" si="0"/>
        <v>0.1</v>
      </c>
      <c r="M43" s="179"/>
      <c r="N43" s="178"/>
      <c r="O43" s="178"/>
    </row>
    <row r="44" spans="1:15" ht="12.75">
      <c r="A44" s="179">
        <v>239</v>
      </c>
      <c r="B44" s="120" t="s">
        <v>764</v>
      </c>
      <c r="C44" s="159" t="s">
        <v>31</v>
      </c>
      <c r="D44" s="101"/>
      <c r="E44" s="151" t="s">
        <v>722</v>
      </c>
      <c r="F44" s="126"/>
      <c r="G44" s="180"/>
      <c r="H44" s="120" t="s">
        <v>729</v>
      </c>
      <c r="I44" s="180">
        <v>0.167</v>
      </c>
      <c r="J44" s="120"/>
      <c r="K44" s="179"/>
      <c r="L44" s="180">
        <f t="shared" si="0"/>
        <v>0.167</v>
      </c>
      <c r="M44" s="179"/>
      <c r="N44" s="178"/>
      <c r="O44" s="178"/>
    </row>
    <row r="45" spans="1:15" ht="12.75">
      <c r="A45" s="179">
        <v>98</v>
      </c>
      <c r="B45" s="186" t="s">
        <v>1702</v>
      </c>
      <c r="C45" s="181" t="s">
        <v>31</v>
      </c>
      <c r="D45" s="186"/>
      <c r="E45" s="131" t="s">
        <v>44</v>
      </c>
      <c r="F45" s="126"/>
      <c r="G45" s="126"/>
      <c r="H45" s="125"/>
      <c r="I45" s="126"/>
      <c r="J45" s="120" t="s">
        <v>436</v>
      </c>
      <c r="K45" s="120">
        <v>0.75</v>
      </c>
      <c r="L45" s="180">
        <f t="shared" si="0"/>
        <v>0.75</v>
      </c>
      <c r="M45" s="120"/>
      <c r="N45" s="178"/>
      <c r="O45" s="178"/>
    </row>
    <row r="46" spans="1:15" ht="12.75">
      <c r="A46" s="179">
        <v>379</v>
      </c>
      <c r="B46" s="120" t="s">
        <v>787</v>
      </c>
      <c r="C46" s="159" t="s">
        <v>31</v>
      </c>
      <c r="D46" s="101"/>
      <c r="E46" s="151" t="s">
        <v>782</v>
      </c>
      <c r="F46" s="126"/>
      <c r="G46" s="180"/>
      <c r="H46" s="120" t="s">
        <v>719</v>
      </c>
      <c r="I46" s="180">
        <v>0.1</v>
      </c>
      <c r="J46" s="120"/>
      <c r="K46" s="179"/>
      <c r="L46" s="180">
        <f t="shared" si="0"/>
        <v>0.1</v>
      </c>
      <c r="M46" s="179"/>
      <c r="N46" s="178"/>
      <c r="O46" s="178"/>
    </row>
    <row r="47" spans="1:15" ht="12.75">
      <c r="A47" s="179">
        <v>281</v>
      </c>
      <c r="B47" s="120" t="s">
        <v>828</v>
      </c>
      <c r="C47" s="159" t="s">
        <v>31</v>
      </c>
      <c r="D47" s="101"/>
      <c r="E47" s="191" t="s">
        <v>760</v>
      </c>
      <c r="F47" s="180"/>
      <c r="G47" s="179"/>
      <c r="H47" s="120" t="s">
        <v>802</v>
      </c>
      <c r="I47" s="180">
        <v>0.125</v>
      </c>
      <c r="J47" s="101"/>
      <c r="K47" s="180"/>
      <c r="L47" s="180">
        <f t="shared" si="0"/>
        <v>0.125</v>
      </c>
      <c r="M47" s="179"/>
      <c r="N47" s="178"/>
      <c r="O47" s="178"/>
    </row>
    <row r="48" spans="1:13" ht="12.75">
      <c r="A48" s="179">
        <v>48</v>
      </c>
      <c r="B48" s="181" t="s">
        <v>1768</v>
      </c>
      <c r="C48" s="181" t="s">
        <v>31</v>
      </c>
      <c r="D48" s="181"/>
      <c r="E48" s="123" t="s">
        <v>297</v>
      </c>
      <c r="F48" s="126"/>
      <c r="G48" s="126"/>
      <c r="H48" s="125"/>
      <c r="I48" s="126"/>
      <c r="J48" s="120" t="s">
        <v>295</v>
      </c>
      <c r="K48" s="120">
        <v>1</v>
      </c>
      <c r="L48" s="180">
        <f t="shared" si="0"/>
        <v>1</v>
      </c>
      <c r="M48" s="120"/>
    </row>
    <row r="49" spans="1:13" ht="12.75">
      <c r="A49" s="179">
        <v>380</v>
      </c>
      <c r="B49" s="120" t="s">
        <v>790</v>
      </c>
      <c r="C49" s="159" t="s">
        <v>31</v>
      </c>
      <c r="D49" s="101"/>
      <c r="E49" s="151" t="s">
        <v>782</v>
      </c>
      <c r="F49" s="126"/>
      <c r="G49" s="180"/>
      <c r="H49" s="120" t="s">
        <v>719</v>
      </c>
      <c r="I49" s="180">
        <v>0.1</v>
      </c>
      <c r="J49" s="120"/>
      <c r="K49" s="179"/>
      <c r="L49" s="180">
        <f t="shared" si="0"/>
        <v>0.1</v>
      </c>
      <c r="M49" s="179"/>
    </row>
    <row r="50" spans="1:15" s="171" customFormat="1" ht="12.75">
      <c r="A50" s="179">
        <v>282</v>
      </c>
      <c r="B50" s="120" t="s">
        <v>720</v>
      </c>
      <c r="C50" s="159" t="s">
        <v>31</v>
      </c>
      <c r="D50" s="197"/>
      <c r="E50" s="151" t="s">
        <v>708</v>
      </c>
      <c r="F50" s="126"/>
      <c r="G50" s="180"/>
      <c r="H50" s="120" t="s">
        <v>713</v>
      </c>
      <c r="I50" s="180">
        <v>0.125</v>
      </c>
      <c r="J50" s="120"/>
      <c r="K50" s="179"/>
      <c r="L50" s="180">
        <f t="shared" si="0"/>
        <v>0.125</v>
      </c>
      <c r="M50" s="179"/>
      <c r="N50" s="170"/>
      <c r="O50" s="170"/>
    </row>
    <row r="51" spans="1:13" ht="12.75">
      <c r="A51" s="179">
        <v>283</v>
      </c>
      <c r="B51" s="182" t="s">
        <v>1700</v>
      </c>
      <c r="C51" s="120" t="s">
        <v>31</v>
      </c>
      <c r="D51" s="101"/>
      <c r="E51" s="183" t="s">
        <v>1604</v>
      </c>
      <c r="F51" s="126"/>
      <c r="G51" s="180"/>
      <c r="H51" s="183" t="s">
        <v>1612</v>
      </c>
      <c r="I51" s="184">
        <v>0.125</v>
      </c>
      <c r="J51" s="111"/>
      <c r="K51" s="179"/>
      <c r="L51" s="180">
        <f t="shared" si="0"/>
        <v>0.125</v>
      </c>
      <c r="M51" s="179"/>
    </row>
    <row r="52" spans="1:13" ht="12.75">
      <c r="A52" s="179">
        <v>284</v>
      </c>
      <c r="B52" s="120" t="s">
        <v>617</v>
      </c>
      <c r="C52" s="159" t="s">
        <v>31</v>
      </c>
      <c r="D52" s="101"/>
      <c r="E52" s="151" t="s">
        <v>732</v>
      </c>
      <c r="F52" s="180"/>
      <c r="G52" s="179"/>
      <c r="H52" s="120" t="s">
        <v>713</v>
      </c>
      <c r="I52" s="180">
        <v>0.125</v>
      </c>
      <c r="J52" s="101"/>
      <c r="K52" s="180"/>
      <c r="L52" s="180">
        <f t="shared" si="0"/>
        <v>0.125</v>
      </c>
      <c r="M52" s="179"/>
    </row>
    <row r="53" spans="1:15" ht="12.75">
      <c r="A53" s="179">
        <v>285</v>
      </c>
      <c r="B53" s="120" t="s">
        <v>739</v>
      </c>
      <c r="C53" s="159" t="s">
        <v>31</v>
      </c>
      <c r="D53" s="101"/>
      <c r="E53" s="151" t="s">
        <v>737</v>
      </c>
      <c r="F53" s="126"/>
      <c r="G53" s="180"/>
      <c r="H53" s="120" t="s">
        <v>713</v>
      </c>
      <c r="I53" s="180">
        <v>0.125</v>
      </c>
      <c r="J53" s="120"/>
      <c r="K53" s="179"/>
      <c r="L53" s="180">
        <f t="shared" si="0"/>
        <v>0.125</v>
      </c>
      <c r="M53" s="179"/>
      <c r="N53" s="178"/>
      <c r="O53" s="178"/>
    </row>
    <row r="54" spans="1:15" ht="12.75">
      <c r="A54" s="179">
        <v>286</v>
      </c>
      <c r="B54" s="120" t="s">
        <v>1913</v>
      </c>
      <c r="C54" s="159" t="s">
        <v>247</v>
      </c>
      <c r="D54" s="101"/>
      <c r="E54" s="151" t="s">
        <v>750</v>
      </c>
      <c r="F54" s="126"/>
      <c r="G54" s="180"/>
      <c r="H54" s="120" t="s">
        <v>802</v>
      </c>
      <c r="I54" s="180">
        <v>0.125</v>
      </c>
      <c r="J54" s="120"/>
      <c r="K54" s="179"/>
      <c r="L54" s="180">
        <f t="shared" si="0"/>
        <v>0.125</v>
      </c>
      <c r="M54" s="179"/>
      <c r="N54" s="178"/>
      <c r="O54" s="178"/>
    </row>
    <row r="55" spans="1:13" ht="12.75">
      <c r="A55" s="179">
        <v>33</v>
      </c>
      <c r="B55" s="157" t="s">
        <v>1759</v>
      </c>
      <c r="C55" s="181" t="s">
        <v>247</v>
      </c>
      <c r="D55" s="130" t="s">
        <v>425</v>
      </c>
      <c r="E55" s="131"/>
      <c r="F55" s="126"/>
      <c r="G55" s="126"/>
      <c r="H55" s="183" t="s">
        <v>1622</v>
      </c>
      <c r="I55" s="184">
        <v>0.166</v>
      </c>
      <c r="J55" s="120" t="s">
        <v>97</v>
      </c>
      <c r="K55" s="120">
        <v>1</v>
      </c>
      <c r="L55" s="180">
        <f t="shared" si="0"/>
        <v>1.166</v>
      </c>
      <c r="M55" s="120"/>
    </row>
    <row r="56" spans="1:13" ht="12.75">
      <c r="A56" s="179">
        <v>381</v>
      </c>
      <c r="B56" s="120" t="s">
        <v>809</v>
      </c>
      <c r="C56" s="159" t="s">
        <v>247</v>
      </c>
      <c r="D56" s="101"/>
      <c r="E56" s="151" t="s">
        <v>804</v>
      </c>
      <c r="F56" s="180"/>
      <c r="G56" s="179"/>
      <c r="H56" s="120" t="s">
        <v>719</v>
      </c>
      <c r="I56" s="180">
        <v>0.1</v>
      </c>
      <c r="J56" s="101"/>
      <c r="K56" s="180"/>
      <c r="L56" s="180">
        <f t="shared" si="0"/>
        <v>0.1</v>
      </c>
      <c r="M56" s="179"/>
    </row>
    <row r="57" spans="1:13" ht="38.25">
      <c r="A57" s="179">
        <v>99</v>
      </c>
      <c r="B57" s="120" t="s">
        <v>1819</v>
      </c>
      <c r="C57" s="120" t="s">
        <v>964</v>
      </c>
      <c r="D57" s="123"/>
      <c r="E57" s="123" t="s">
        <v>44</v>
      </c>
      <c r="F57" s="126"/>
      <c r="G57" s="180"/>
      <c r="H57" s="120"/>
      <c r="I57" s="180"/>
      <c r="J57" s="125" t="s">
        <v>594</v>
      </c>
      <c r="K57" s="179">
        <v>0.75</v>
      </c>
      <c r="L57" s="180">
        <f t="shared" si="0"/>
        <v>0.75</v>
      </c>
      <c r="M57" s="179"/>
    </row>
    <row r="58" spans="1:13" ht="12.75">
      <c r="A58" s="179">
        <v>240</v>
      </c>
      <c r="B58" s="120" t="s">
        <v>830</v>
      </c>
      <c r="C58" s="159" t="s">
        <v>218</v>
      </c>
      <c r="D58" s="191" t="s">
        <v>760</v>
      </c>
      <c r="E58" s="100"/>
      <c r="F58" s="180"/>
      <c r="G58" s="179"/>
      <c r="H58" s="120" t="s">
        <v>729</v>
      </c>
      <c r="I58" s="180">
        <v>0.167</v>
      </c>
      <c r="J58" s="101"/>
      <c r="K58" s="180"/>
      <c r="L58" s="180">
        <f t="shared" si="0"/>
        <v>0.167</v>
      </c>
      <c r="M58" s="179"/>
    </row>
    <row r="59" spans="1:13" ht="25.5">
      <c r="A59" s="179">
        <v>210</v>
      </c>
      <c r="B59" s="120" t="s">
        <v>201</v>
      </c>
      <c r="C59" s="159" t="s">
        <v>218</v>
      </c>
      <c r="D59" s="151" t="s">
        <v>732</v>
      </c>
      <c r="E59" s="100"/>
      <c r="F59" s="180"/>
      <c r="G59" s="179"/>
      <c r="H59" s="125" t="s">
        <v>2615</v>
      </c>
      <c r="I59" s="180">
        <f>0.125+0.25</f>
        <v>0.375</v>
      </c>
      <c r="J59" s="101"/>
      <c r="K59" s="180"/>
      <c r="L59" s="180">
        <f t="shared" si="0"/>
        <v>0.375</v>
      </c>
      <c r="M59" s="179"/>
    </row>
    <row r="60" spans="1:13" ht="12.75">
      <c r="A60" s="179">
        <v>382</v>
      </c>
      <c r="B60" s="120" t="s">
        <v>864</v>
      </c>
      <c r="C60" s="159" t="s">
        <v>865</v>
      </c>
      <c r="D60" s="151" t="s">
        <v>750</v>
      </c>
      <c r="E60" s="123"/>
      <c r="F60" s="126"/>
      <c r="G60" s="180"/>
      <c r="H60" s="120" t="s">
        <v>719</v>
      </c>
      <c r="I60" s="180">
        <v>0.1</v>
      </c>
      <c r="J60" s="120"/>
      <c r="K60" s="179"/>
      <c r="L60" s="180">
        <f t="shared" si="0"/>
        <v>0.1</v>
      </c>
      <c r="M60" s="179"/>
    </row>
    <row r="61" spans="1:13" ht="12.75">
      <c r="A61" s="179">
        <v>383</v>
      </c>
      <c r="B61" s="120" t="s">
        <v>154</v>
      </c>
      <c r="C61" s="159" t="s">
        <v>791</v>
      </c>
      <c r="D61" s="151" t="s">
        <v>782</v>
      </c>
      <c r="E61" s="123"/>
      <c r="F61" s="126"/>
      <c r="G61" s="180"/>
      <c r="H61" s="120" t="s">
        <v>719</v>
      </c>
      <c r="I61" s="180">
        <v>0.1</v>
      </c>
      <c r="J61" s="120"/>
      <c r="K61" s="179"/>
      <c r="L61" s="180">
        <f t="shared" si="0"/>
        <v>0.1</v>
      </c>
      <c r="M61" s="179"/>
    </row>
    <row r="62" spans="1:15" s="171" customFormat="1" ht="12.75">
      <c r="A62" s="179">
        <v>287</v>
      </c>
      <c r="B62" s="182" t="s">
        <v>1691</v>
      </c>
      <c r="C62" s="120" t="s">
        <v>791</v>
      </c>
      <c r="D62" s="183" t="s">
        <v>1600</v>
      </c>
      <c r="E62" s="123"/>
      <c r="F62" s="126"/>
      <c r="G62" s="180"/>
      <c r="H62" s="183" t="s">
        <v>1612</v>
      </c>
      <c r="I62" s="184">
        <v>0.125</v>
      </c>
      <c r="J62" s="111"/>
      <c r="K62" s="179"/>
      <c r="L62" s="180">
        <f t="shared" si="0"/>
        <v>0.125</v>
      </c>
      <c r="M62" s="179"/>
      <c r="N62" s="170"/>
      <c r="O62" s="170"/>
    </row>
    <row r="63" spans="1:13" ht="12.75">
      <c r="A63" s="179">
        <v>262</v>
      </c>
      <c r="B63" s="182" t="s">
        <v>1834</v>
      </c>
      <c r="C63" s="120" t="s">
        <v>677</v>
      </c>
      <c r="D63" s="183" t="s">
        <v>1604</v>
      </c>
      <c r="E63" s="123"/>
      <c r="F63" s="126"/>
      <c r="G63" s="180"/>
      <c r="H63" s="183" t="s">
        <v>1616</v>
      </c>
      <c r="I63" s="184">
        <v>0.16666666666666666</v>
      </c>
      <c r="J63" s="111"/>
      <c r="K63" s="179"/>
      <c r="L63" s="180">
        <f t="shared" si="0"/>
        <v>0.16666666666666666</v>
      </c>
      <c r="M63" s="179"/>
    </row>
    <row r="64" spans="1:15" s="171" customFormat="1" ht="12.75">
      <c r="A64" s="179">
        <v>49</v>
      </c>
      <c r="B64" s="130" t="s">
        <v>36</v>
      </c>
      <c r="C64" s="181" t="s">
        <v>1751</v>
      </c>
      <c r="D64" s="150" t="s">
        <v>431</v>
      </c>
      <c r="E64" s="192"/>
      <c r="F64" s="190"/>
      <c r="G64" s="190"/>
      <c r="H64" s="174"/>
      <c r="I64" s="190"/>
      <c r="J64" s="120" t="s">
        <v>433</v>
      </c>
      <c r="K64" s="177">
        <v>1</v>
      </c>
      <c r="L64" s="180">
        <f t="shared" si="0"/>
        <v>1</v>
      </c>
      <c r="M64" s="177"/>
      <c r="N64" s="170"/>
      <c r="O64" s="170"/>
    </row>
    <row r="65" spans="1:13" ht="12.75">
      <c r="A65" s="179">
        <v>288</v>
      </c>
      <c r="B65" s="120" t="s">
        <v>709</v>
      </c>
      <c r="C65" s="159" t="s">
        <v>292</v>
      </c>
      <c r="D65" s="151" t="s">
        <v>708</v>
      </c>
      <c r="E65" s="123"/>
      <c r="F65" s="126"/>
      <c r="G65" s="180"/>
      <c r="H65" s="120" t="s">
        <v>713</v>
      </c>
      <c r="I65" s="180">
        <v>0.125</v>
      </c>
      <c r="J65" s="120"/>
      <c r="K65" s="179"/>
      <c r="L65" s="180">
        <f t="shared" si="0"/>
        <v>0.125</v>
      </c>
      <c r="M65" s="179"/>
    </row>
    <row r="66" spans="1:15" s="262" customFormat="1" ht="24.75" customHeight="1">
      <c r="A66" s="179">
        <v>289</v>
      </c>
      <c r="B66" s="282" t="s">
        <v>740</v>
      </c>
      <c r="C66" s="159" t="s">
        <v>292</v>
      </c>
      <c r="D66" s="151" t="s">
        <v>737</v>
      </c>
      <c r="E66" s="361"/>
      <c r="F66" s="290"/>
      <c r="G66" s="313"/>
      <c r="H66" s="282" t="s">
        <v>713</v>
      </c>
      <c r="I66" s="313">
        <v>0.125</v>
      </c>
      <c r="J66" s="282"/>
      <c r="K66" s="312"/>
      <c r="L66" s="313">
        <f t="shared" si="0"/>
        <v>0.125</v>
      </c>
      <c r="M66" s="312"/>
      <c r="N66" s="362"/>
      <c r="O66" s="362"/>
    </row>
    <row r="67" spans="1:13" ht="12.75">
      <c r="A67" s="179">
        <v>156</v>
      </c>
      <c r="B67" s="125" t="s">
        <v>1845</v>
      </c>
      <c r="C67" s="181" t="s">
        <v>292</v>
      </c>
      <c r="D67" s="185" t="s">
        <v>449</v>
      </c>
      <c r="E67" s="185"/>
      <c r="F67" s="126"/>
      <c r="G67" s="126"/>
      <c r="H67" s="125"/>
      <c r="I67" s="126"/>
      <c r="J67" s="120" t="s">
        <v>122</v>
      </c>
      <c r="K67" s="120">
        <v>0.6</v>
      </c>
      <c r="L67" s="180">
        <f t="shared" si="0"/>
        <v>0.6</v>
      </c>
      <c r="M67" s="120"/>
    </row>
    <row r="68" spans="1:13" ht="12.75">
      <c r="A68" s="179">
        <v>384</v>
      </c>
      <c r="B68" s="120" t="s">
        <v>288</v>
      </c>
      <c r="C68" s="159" t="s">
        <v>292</v>
      </c>
      <c r="D68" s="151" t="s">
        <v>708</v>
      </c>
      <c r="E68" s="123"/>
      <c r="F68" s="126"/>
      <c r="G68" s="180"/>
      <c r="H68" s="120" t="s">
        <v>719</v>
      </c>
      <c r="I68" s="180">
        <v>0.1</v>
      </c>
      <c r="J68" s="120"/>
      <c r="K68" s="179"/>
      <c r="L68" s="180">
        <f t="shared" si="0"/>
        <v>0.1</v>
      </c>
      <c r="M68" s="179"/>
    </row>
    <row r="69" spans="1:13" ht="12.75">
      <c r="A69" s="179">
        <v>100</v>
      </c>
      <c r="B69" s="130" t="s">
        <v>1808</v>
      </c>
      <c r="C69" s="181" t="s">
        <v>292</v>
      </c>
      <c r="D69" s="130" t="s">
        <v>426</v>
      </c>
      <c r="E69" s="131"/>
      <c r="F69" s="126"/>
      <c r="G69" s="126"/>
      <c r="H69" s="125"/>
      <c r="I69" s="126"/>
      <c r="J69" s="120" t="s">
        <v>436</v>
      </c>
      <c r="K69" s="120">
        <v>0.75</v>
      </c>
      <c r="L69" s="180">
        <f t="shared" si="0"/>
        <v>0.75</v>
      </c>
      <c r="M69" s="120"/>
    </row>
    <row r="70" spans="1:19" s="171" customFormat="1" ht="12.75">
      <c r="A70" s="179">
        <v>101</v>
      </c>
      <c r="B70" s="130" t="s">
        <v>1800</v>
      </c>
      <c r="C70" s="181" t="s">
        <v>47</v>
      </c>
      <c r="D70" s="123"/>
      <c r="E70" s="186" t="s">
        <v>297</v>
      </c>
      <c r="F70" s="126"/>
      <c r="G70" s="126"/>
      <c r="H70" s="125"/>
      <c r="I70" s="126"/>
      <c r="J70" s="120" t="s">
        <v>436</v>
      </c>
      <c r="K70" s="120">
        <v>0.75</v>
      </c>
      <c r="L70" s="180">
        <f t="shared" si="0"/>
        <v>0.75</v>
      </c>
      <c r="M70" s="120"/>
      <c r="N70" s="419"/>
      <c r="O70" s="419"/>
      <c r="P70" s="419"/>
      <c r="Q70" s="419"/>
      <c r="R70" s="419"/>
      <c r="S70" s="419"/>
    </row>
    <row r="71" spans="1:13" ht="12.75">
      <c r="A71" s="179">
        <v>88</v>
      </c>
      <c r="B71" s="157" t="s">
        <v>1826</v>
      </c>
      <c r="C71" s="181" t="s">
        <v>47</v>
      </c>
      <c r="D71" s="123"/>
      <c r="E71" s="181" t="s">
        <v>439</v>
      </c>
      <c r="F71" s="126"/>
      <c r="G71" s="126"/>
      <c r="H71" s="183" t="s">
        <v>1612</v>
      </c>
      <c r="I71" s="126">
        <v>0.125</v>
      </c>
      <c r="J71" s="120" t="s">
        <v>436</v>
      </c>
      <c r="K71" s="120">
        <v>0.75</v>
      </c>
      <c r="L71" s="180">
        <f aca="true" t="shared" si="1" ref="L71:L134">K71+I71+G71</f>
        <v>0.875</v>
      </c>
      <c r="M71" s="120"/>
    </row>
    <row r="72" spans="1:15" s="171" customFormat="1" ht="12.75">
      <c r="A72" s="179">
        <v>241</v>
      </c>
      <c r="B72" s="120" t="s">
        <v>797</v>
      </c>
      <c r="C72" s="159" t="s">
        <v>47</v>
      </c>
      <c r="D72" s="151" t="s">
        <v>798</v>
      </c>
      <c r="E72" s="123"/>
      <c r="F72" s="126"/>
      <c r="G72" s="180"/>
      <c r="H72" s="120" t="s">
        <v>729</v>
      </c>
      <c r="I72" s="180">
        <v>0.167</v>
      </c>
      <c r="J72" s="120"/>
      <c r="K72" s="179"/>
      <c r="L72" s="180">
        <f t="shared" si="1"/>
        <v>0.167</v>
      </c>
      <c r="M72" s="179"/>
      <c r="N72" s="170"/>
      <c r="O72" s="170"/>
    </row>
    <row r="73" spans="1:13" ht="12.75">
      <c r="A73" s="179">
        <v>174</v>
      </c>
      <c r="B73" s="120" t="s">
        <v>832</v>
      </c>
      <c r="C73" s="159" t="s">
        <v>47</v>
      </c>
      <c r="D73" s="151" t="s">
        <v>760</v>
      </c>
      <c r="E73" s="100"/>
      <c r="F73" s="180"/>
      <c r="G73" s="179"/>
      <c r="H73" s="120" t="s">
        <v>712</v>
      </c>
      <c r="I73" s="180">
        <v>0.5</v>
      </c>
      <c r="J73" s="101"/>
      <c r="K73" s="180"/>
      <c r="L73" s="180">
        <f t="shared" si="1"/>
        <v>0.5</v>
      </c>
      <c r="M73" s="179"/>
    </row>
    <row r="74" spans="1:13" ht="12.75">
      <c r="A74" s="179">
        <v>385</v>
      </c>
      <c r="B74" s="120" t="s">
        <v>364</v>
      </c>
      <c r="C74" s="159" t="s">
        <v>47</v>
      </c>
      <c r="D74" s="151" t="s">
        <v>722</v>
      </c>
      <c r="E74" s="123"/>
      <c r="F74" s="126"/>
      <c r="G74" s="180"/>
      <c r="H74" s="120" t="s">
        <v>719</v>
      </c>
      <c r="I74" s="180">
        <v>0.1</v>
      </c>
      <c r="J74" s="120"/>
      <c r="K74" s="179"/>
      <c r="L74" s="180">
        <f t="shared" si="1"/>
        <v>0.1</v>
      </c>
      <c r="M74" s="179"/>
    </row>
    <row r="75" spans="1:13" ht="38.25">
      <c r="A75" s="179">
        <v>12</v>
      </c>
      <c r="B75" s="181" t="s">
        <v>1795</v>
      </c>
      <c r="C75" s="181" t="s">
        <v>47</v>
      </c>
      <c r="D75" s="181" t="s">
        <v>434</v>
      </c>
      <c r="E75" s="193"/>
      <c r="F75" s="190"/>
      <c r="G75" s="190"/>
      <c r="H75" s="194" t="s">
        <v>1914</v>
      </c>
      <c r="I75" s="126">
        <v>0.625</v>
      </c>
      <c r="J75" s="120" t="s">
        <v>97</v>
      </c>
      <c r="K75" s="177">
        <v>1</v>
      </c>
      <c r="L75" s="180">
        <f t="shared" si="1"/>
        <v>1.625</v>
      </c>
      <c r="M75" s="177"/>
    </row>
    <row r="76" spans="1:13" ht="12.75">
      <c r="A76" s="179">
        <v>290</v>
      </c>
      <c r="B76" s="120" t="s">
        <v>807</v>
      </c>
      <c r="C76" s="159" t="s">
        <v>47</v>
      </c>
      <c r="D76" s="151" t="s">
        <v>804</v>
      </c>
      <c r="E76" s="100"/>
      <c r="F76" s="180"/>
      <c r="G76" s="179"/>
      <c r="H76" s="120" t="s">
        <v>713</v>
      </c>
      <c r="I76" s="180">
        <v>0.125</v>
      </c>
      <c r="J76" s="101"/>
      <c r="K76" s="180"/>
      <c r="L76" s="180">
        <f t="shared" si="1"/>
        <v>0.125</v>
      </c>
      <c r="M76" s="179"/>
    </row>
    <row r="77" spans="1:13" ht="12.75">
      <c r="A77" s="179">
        <v>386</v>
      </c>
      <c r="B77" s="182" t="s">
        <v>1736</v>
      </c>
      <c r="C77" s="120" t="s">
        <v>47</v>
      </c>
      <c r="D77" s="183" t="s">
        <v>1628</v>
      </c>
      <c r="E77" s="123"/>
      <c r="F77" s="126"/>
      <c r="G77" s="180"/>
      <c r="H77" s="183" t="s">
        <v>1621</v>
      </c>
      <c r="I77" s="184">
        <v>0.1</v>
      </c>
      <c r="J77" s="111"/>
      <c r="K77" s="179"/>
      <c r="L77" s="180">
        <f t="shared" si="1"/>
        <v>0.1</v>
      </c>
      <c r="M77" s="179"/>
    </row>
    <row r="78" spans="1:15" ht="12.75">
      <c r="A78" s="179">
        <v>157</v>
      </c>
      <c r="B78" s="157" t="s">
        <v>1762</v>
      </c>
      <c r="C78" s="181" t="s">
        <v>47</v>
      </c>
      <c r="D78" s="186"/>
      <c r="E78" s="150" t="s">
        <v>427</v>
      </c>
      <c r="F78" s="126"/>
      <c r="G78" s="126"/>
      <c r="H78" s="125"/>
      <c r="I78" s="126"/>
      <c r="J78" s="120" t="s">
        <v>122</v>
      </c>
      <c r="K78" s="120">
        <v>0.6</v>
      </c>
      <c r="L78" s="180">
        <f t="shared" si="1"/>
        <v>0.6</v>
      </c>
      <c r="M78" s="120"/>
      <c r="N78" s="141"/>
      <c r="O78" s="141"/>
    </row>
    <row r="79" spans="1:15" ht="12.75">
      <c r="A79" s="179">
        <v>387</v>
      </c>
      <c r="B79" s="182" t="s">
        <v>1880</v>
      </c>
      <c r="C79" s="120" t="s">
        <v>47</v>
      </c>
      <c r="D79" s="183" t="s">
        <v>1620</v>
      </c>
      <c r="E79" s="123"/>
      <c r="F79" s="126"/>
      <c r="G79" s="180"/>
      <c r="H79" s="183" t="s">
        <v>1621</v>
      </c>
      <c r="I79" s="184">
        <v>0.1</v>
      </c>
      <c r="J79" s="111"/>
      <c r="K79" s="179"/>
      <c r="L79" s="180">
        <f t="shared" si="1"/>
        <v>0.1</v>
      </c>
      <c r="M79" s="179"/>
      <c r="N79" s="141"/>
      <c r="O79" s="141"/>
    </row>
    <row r="80" spans="1:15" ht="12.75">
      <c r="A80" s="179">
        <v>31</v>
      </c>
      <c r="B80" s="130" t="s">
        <v>1796</v>
      </c>
      <c r="C80" s="181" t="s">
        <v>47</v>
      </c>
      <c r="D80" s="181" t="s">
        <v>434</v>
      </c>
      <c r="E80" s="131"/>
      <c r="F80" s="126"/>
      <c r="G80" s="126"/>
      <c r="H80" s="183" t="s">
        <v>1622</v>
      </c>
      <c r="I80" s="126">
        <v>0.1667</v>
      </c>
      <c r="J80" s="120" t="s">
        <v>97</v>
      </c>
      <c r="K80" s="120">
        <v>1</v>
      </c>
      <c r="L80" s="180">
        <f t="shared" si="1"/>
        <v>1.1667</v>
      </c>
      <c r="M80" s="120"/>
      <c r="N80" s="141"/>
      <c r="O80" s="141"/>
    </row>
    <row r="81" spans="1:15" ht="12.75">
      <c r="A81" s="179">
        <v>221</v>
      </c>
      <c r="B81" s="120" t="s">
        <v>753</v>
      </c>
      <c r="C81" s="120" t="s">
        <v>2604</v>
      </c>
      <c r="D81" s="123" t="s">
        <v>437</v>
      </c>
      <c r="E81" s="123"/>
      <c r="F81" s="126"/>
      <c r="G81" s="180"/>
      <c r="H81" s="31" t="s">
        <v>2600</v>
      </c>
      <c r="I81" s="180">
        <v>0.25</v>
      </c>
      <c r="J81" s="120"/>
      <c r="K81" s="179"/>
      <c r="L81" s="180">
        <f t="shared" si="1"/>
        <v>0.25</v>
      </c>
      <c r="M81" s="179"/>
      <c r="N81" s="141"/>
      <c r="O81" s="141"/>
    </row>
    <row r="82" spans="1:13" s="171" customFormat="1" ht="12.75">
      <c r="A82" s="179">
        <v>175</v>
      </c>
      <c r="B82" s="120" t="s">
        <v>850</v>
      </c>
      <c r="C82" s="159" t="s">
        <v>355</v>
      </c>
      <c r="D82" s="191" t="s">
        <v>732</v>
      </c>
      <c r="E82" s="100"/>
      <c r="F82" s="180"/>
      <c r="G82" s="179"/>
      <c r="H82" s="120" t="s">
        <v>712</v>
      </c>
      <c r="I82" s="180">
        <v>0.5</v>
      </c>
      <c r="J82" s="101"/>
      <c r="K82" s="180"/>
      <c r="L82" s="180">
        <f t="shared" si="1"/>
        <v>0.5</v>
      </c>
      <c r="M82" s="179"/>
    </row>
    <row r="83" spans="1:13" s="171" customFormat="1" ht="12.75">
      <c r="A83" s="179">
        <v>176</v>
      </c>
      <c r="B83" s="120" t="s">
        <v>851</v>
      </c>
      <c r="C83" s="159" t="s">
        <v>214</v>
      </c>
      <c r="D83" s="151" t="s">
        <v>732</v>
      </c>
      <c r="E83" s="100"/>
      <c r="F83" s="180"/>
      <c r="G83" s="179"/>
      <c r="H83" s="120" t="s">
        <v>712</v>
      </c>
      <c r="I83" s="180">
        <v>0.5</v>
      </c>
      <c r="J83" s="101"/>
      <c r="K83" s="180"/>
      <c r="L83" s="180">
        <f t="shared" si="1"/>
        <v>0.5</v>
      </c>
      <c r="M83" s="179"/>
    </row>
    <row r="84" spans="1:13" s="171" customFormat="1" ht="12.75">
      <c r="A84" s="179">
        <v>177</v>
      </c>
      <c r="B84" s="120" t="s">
        <v>746</v>
      </c>
      <c r="C84" s="159" t="s">
        <v>283</v>
      </c>
      <c r="D84" s="151" t="s">
        <v>737</v>
      </c>
      <c r="E84" s="123"/>
      <c r="F84" s="126"/>
      <c r="G84" s="180"/>
      <c r="H84" s="120" t="s">
        <v>736</v>
      </c>
      <c r="I84" s="180">
        <v>0.5</v>
      </c>
      <c r="J84" s="120"/>
      <c r="K84" s="179"/>
      <c r="L84" s="180">
        <f t="shared" si="1"/>
        <v>0.5</v>
      </c>
      <c r="M84" s="179"/>
    </row>
    <row r="85" spans="1:15" ht="12.75">
      <c r="A85" s="179">
        <v>149</v>
      </c>
      <c r="B85" s="182" t="s">
        <v>2063</v>
      </c>
      <c r="C85" s="120" t="s">
        <v>283</v>
      </c>
      <c r="D85" s="183" t="s">
        <v>1601</v>
      </c>
      <c r="E85" s="123"/>
      <c r="F85" s="126"/>
      <c r="G85" s="180"/>
      <c r="H85" s="183" t="s">
        <v>1599</v>
      </c>
      <c r="I85" s="184">
        <v>0.125</v>
      </c>
      <c r="J85" s="120" t="s">
        <v>122</v>
      </c>
      <c r="K85" s="179">
        <v>0.6</v>
      </c>
      <c r="L85" s="180">
        <f t="shared" si="1"/>
        <v>0.725</v>
      </c>
      <c r="M85" s="179"/>
      <c r="N85" s="141"/>
      <c r="O85" s="141"/>
    </row>
    <row r="86" spans="1:15" ht="12.75">
      <c r="A86" s="179">
        <v>434</v>
      </c>
      <c r="B86" s="182" t="s">
        <v>1865</v>
      </c>
      <c r="C86" s="120" t="s">
        <v>54</v>
      </c>
      <c r="D86" s="183" t="s">
        <v>1600</v>
      </c>
      <c r="E86" s="123"/>
      <c r="F86" s="126"/>
      <c r="G86" s="180"/>
      <c r="H86" s="183" t="s">
        <v>1632</v>
      </c>
      <c r="I86" s="184">
        <v>0.0625</v>
      </c>
      <c r="J86" s="111"/>
      <c r="K86" s="179"/>
      <c r="L86" s="180">
        <f t="shared" si="1"/>
        <v>0.0625</v>
      </c>
      <c r="M86" s="179"/>
      <c r="N86" s="141"/>
      <c r="O86" s="141"/>
    </row>
    <row r="87" spans="1:15" ht="38.25">
      <c r="A87" s="179">
        <v>214</v>
      </c>
      <c r="B87" s="182" t="s">
        <v>1904</v>
      </c>
      <c r="C87" s="120" t="s">
        <v>728</v>
      </c>
      <c r="D87" s="183" t="s">
        <v>1608</v>
      </c>
      <c r="E87" s="123"/>
      <c r="F87" s="126"/>
      <c r="G87" s="180"/>
      <c r="H87" s="194" t="s">
        <v>1915</v>
      </c>
      <c r="I87" s="184">
        <f>0.125+0.167</f>
        <v>0.29200000000000004</v>
      </c>
      <c r="J87" s="111"/>
      <c r="K87" s="179"/>
      <c r="L87" s="180">
        <f t="shared" si="1"/>
        <v>0.29200000000000004</v>
      </c>
      <c r="M87" s="179"/>
      <c r="N87" s="141"/>
      <c r="O87" s="141"/>
    </row>
    <row r="88" spans="1:15" ht="12.75">
      <c r="A88" s="179">
        <v>222</v>
      </c>
      <c r="B88" s="120" t="s">
        <v>813</v>
      </c>
      <c r="C88" s="159" t="s">
        <v>814</v>
      </c>
      <c r="D88" s="151" t="s">
        <v>804</v>
      </c>
      <c r="E88" s="100"/>
      <c r="F88" s="180"/>
      <c r="G88" s="179"/>
      <c r="H88" s="120" t="s">
        <v>802</v>
      </c>
      <c r="I88" s="180">
        <v>0.25</v>
      </c>
      <c r="J88" s="101"/>
      <c r="K88" s="180"/>
      <c r="L88" s="180">
        <f t="shared" si="1"/>
        <v>0.25</v>
      </c>
      <c r="M88" s="179"/>
      <c r="N88" s="141"/>
      <c r="O88" s="141"/>
    </row>
    <row r="89" spans="1:15" ht="12.75">
      <c r="A89" s="179">
        <v>242</v>
      </c>
      <c r="B89" s="120" t="s">
        <v>831</v>
      </c>
      <c r="C89" s="159" t="s">
        <v>184</v>
      </c>
      <c r="D89" s="191" t="s">
        <v>760</v>
      </c>
      <c r="E89" s="100"/>
      <c r="F89" s="180"/>
      <c r="G89" s="179"/>
      <c r="H89" s="120" t="s">
        <v>729</v>
      </c>
      <c r="I89" s="180">
        <v>0.167</v>
      </c>
      <c r="J89" s="101"/>
      <c r="K89" s="180"/>
      <c r="L89" s="180">
        <f t="shared" si="1"/>
        <v>0.167</v>
      </c>
      <c r="M89" s="179"/>
      <c r="N89" s="141"/>
      <c r="O89" s="141"/>
    </row>
    <row r="90" spans="1:15" ht="12.75">
      <c r="A90" s="179">
        <v>158</v>
      </c>
      <c r="B90" s="186" t="s">
        <v>1816</v>
      </c>
      <c r="C90" s="181" t="s">
        <v>184</v>
      </c>
      <c r="D90" s="186" t="s">
        <v>427</v>
      </c>
      <c r="E90" s="131"/>
      <c r="F90" s="126"/>
      <c r="G90" s="126"/>
      <c r="H90" s="125"/>
      <c r="I90" s="126"/>
      <c r="J90" s="120" t="s">
        <v>122</v>
      </c>
      <c r="K90" s="120">
        <v>0.6</v>
      </c>
      <c r="L90" s="180">
        <f t="shared" si="1"/>
        <v>0.6</v>
      </c>
      <c r="M90" s="120"/>
      <c r="N90" s="141"/>
      <c r="O90" s="141"/>
    </row>
    <row r="91" spans="1:15" ht="12.75">
      <c r="A91" s="179">
        <v>178</v>
      </c>
      <c r="B91" s="120" t="s">
        <v>793</v>
      </c>
      <c r="C91" s="159" t="s">
        <v>184</v>
      </c>
      <c r="D91" s="151" t="s">
        <v>782</v>
      </c>
      <c r="E91" s="123"/>
      <c r="F91" s="126"/>
      <c r="G91" s="180"/>
      <c r="H91" s="120" t="s">
        <v>712</v>
      </c>
      <c r="I91" s="180">
        <v>0.5</v>
      </c>
      <c r="J91" s="120"/>
      <c r="K91" s="179"/>
      <c r="L91" s="180">
        <f t="shared" si="1"/>
        <v>0.5</v>
      </c>
      <c r="M91" s="179"/>
      <c r="N91" s="141"/>
      <c r="O91" s="141"/>
    </row>
    <row r="92" spans="1:15" ht="12.75">
      <c r="A92" s="179">
        <v>179</v>
      </c>
      <c r="B92" s="120" t="s">
        <v>758</v>
      </c>
      <c r="C92" s="159" t="s">
        <v>184</v>
      </c>
      <c r="D92" s="151" t="s">
        <v>732</v>
      </c>
      <c r="E92" s="100"/>
      <c r="F92" s="180"/>
      <c r="G92" s="179"/>
      <c r="H92" s="120" t="s">
        <v>712</v>
      </c>
      <c r="I92" s="180">
        <v>0.5</v>
      </c>
      <c r="J92" s="101"/>
      <c r="K92" s="180"/>
      <c r="L92" s="180">
        <f t="shared" si="1"/>
        <v>0.5</v>
      </c>
      <c r="M92" s="179"/>
      <c r="N92" s="141"/>
      <c r="O92" s="141"/>
    </row>
    <row r="93" spans="1:15" ht="12.75">
      <c r="A93" s="179">
        <v>291</v>
      </c>
      <c r="B93" s="120" t="s">
        <v>201</v>
      </c>
      <c r="C93" s="159" t="s">
        <v>184</v>
      </c>
      <c r="D93" s="151" t="s">
        <v>750</v>
      </c>
      <c r="E93" s="123"/>
      <c r="F93" s="126"/>
      <c r="G93" s="180"/>
      <c r="H93" s="120" t="s">
        <v>713</v>
      </c>
      <c r="I93" s="180">
        <v>0.125</v>
      </c>
      <c r="J93" s="120"/>
      <c r="K93" s="179"/>
      <c r="L93" s="180">
        <f t="shared" si="1"/>
        <v>0.125</v>
      </c>
      <c r="M93" s="179"/>
      <c r="N93" s="141"/>
      <c r="O93" s="141"/>
    </row>
    <row r="94" spans="1:15" ht="12.75">
      <c r="A94" s="179">
        <v>388</v>
      </c>
      <c r="B94" s="120" t="s">
        <v>715</v>
      </c>
      <c r="C94" s="159" t="s">
        <v>184</v>
      </c>
      <c r="D94" s="151" t="s">
        <v>804</v>
      </c>
      <c r="E94" s="100"/>
      <c r="F94" s="180"/>
      <c r="G94" s="179"/>
      <c r="H94" s="120" t="s">
        <v>719</v>
      </c>
      <c r="I94" s="180">
        <v>0.1</v>
      </c>
      <c r="J94" s="101"/>
      <c r="K94" s="180"/>
      <c r="L94" s="180">
        <f t="shared" si="1"/>
        <v>0.1</v>
      </c>
      <c r="M94" s="179"/>
      <c r="N94" s="141"/>
      <c r="O94" s="141"/>
    </row>
    <row r="95" spans="1:13" s="171" customFormat="1" ht="12.75">
      <c r="A95" s="179">
        <v>292</v>
      </c>
      <c r="B95" s="120" t="s">
        <v>168</v>
      </c>
      <c r="C95" s="159" t="s">
        <v>184</v>
      </c>
      <c r="D95" s="151" t="s">
        <v>737</v>
      </c>
      <c r="E95" s="123"/>
      <c r="F95" s="126"/>
      <c r="G95" s="180"/>
      <c r="H95" s="120" t="s">
        <v>713</v>
      </c>
      <c r="I95" s="180">
        <v>0.125</v>
      </c>
      <c r="J95" s="120"/>
      <c r="K95" s="179"/>
      <c r="L95" s="180">
        <f t="shared" si="1"/>
        <v>0.125</v>
      </c>
      <c r="M95" s="179"/>
    </row>
    <row r="96" spans="1:15" ht="12.75">
      <c r="A96" s="179">
        <v>34</v>
      </c>
      <c r="B96" s="182" t="s">
        <v>1760</v>
      </c>
      <c r="C96" s="120" t="s">
        <v>903</v>
      </c>
      <c r="D96" s="183" t="s">
        <v>1614</v>
      </c>
      <c r="E96" s="123"/>
      <c r="F96" s="126"/>
      <c r="G96" s="180"/>
      <c r="H96" s="183" t="s">
        <v>1612</v>
      </c>
      <c r="I96" s="184">
        <v>0.125</v>
      </c>
      <c r="J96" s="120" t="s">
        <v>97</v>
      </c>
      <c r="K96" s="179">
        <v>1</v>
      </c>
      <c r="L96" s="180">
        <f t="shared" si="1"/>
        <v>1.125</v>
      </c>
      <c r="M96" s="179"/>
      <c r="N96" s="141"/>
      <c r="O96" s="141"/>
    </row>
    <row r="97" spans="1:15" ht="12.75">
      <c r="A97" s="179">
        <v>293</v>
      </c>
      <c r="B97" s="120" t="s">
        <v>759</v>
      </c>
      <c r="C97" s="159" t="s">
        <v>234</v>
      </c>
      <c r="D97" s="151" t="s">
        <v>760</v>
      </c>
      <c r="E97" s="123"/>
      <c r="F97" s="126"/>
      <c r="G97" s="180"/>
      <c r="H97" s="120" t="s">
        <v>713</v>
      </c>
      <c r="I97" s="180">
        <v>0.125</v>
      </c>
      <c r="J97" s="120"/>
      <c r="K97" s="179"/>
      <c r="L97" s="180">
        <f t="shared" si="1"/>
        <v>0.125</v>
      </c>
      <c r="M97" s="179"/>
      <c r="N97" s="141"/>
      <c r="O97" s="141"/>
    </row>
    <row r="98" spans="1:15" ht="38.25">
      <c r="A98" s="179">
        <v>102</v>
      </c>
      <c r="B98" s="120" t="s">
        <v>1733</v>
      </c>
      <c r="C98" s="120" t="s">
        <v>234</v>
      </c>
      <c r="D98" s="123"/>
      <c r="E98" s="123" t="s">
        <v>44</v>
      </c>
      <c r="F98" s="126"/>
      <c r="G98" s="180"/>
      <c r="H98" s="120"/>
      <c r="I98" s="180"/>
      <c r="J98" s="125" t="s">
        <v>594</v>
      </c>
      <c r="K98" s="179">
        <v>0.75</v>
      </c>
      <c r="L98" s="180">
        <f t="shared" si="1"/>
        <v>0.75</v>
      </c>
      <c r="M98" s="179"/>
      <c r="N98" s="141"/>
      <c r="O98" s="141"/>
    </row>
    <row r="99" spans="1:15" ht="12.75">
      <c r="A99" s="179">
        <v>50</v>
      </c>
      <c r="B99" s="181" t="s">
        <v>1820</v>
      </c>
      <c r="C99" s="181" t="s">
        <v>38</v>
      </c>
      <c r="D99" s="150" t="s">
        <v>447</v>
      </c>
      <c r="E99" s="131"/>
      <c r="F99" s="126"/>
      <c r="G99" s="126"/>
      <c r="H99" s="125"/>
      <c r="I99" s="126"/>
      <c r="J99" s="120" t="s">
        <v>97</v>
      </c>
      <c r="K99" s="120">
        <v>1</v>
      </c>
      <c r="L99" s="180">
        <f t="shared" si="1"/>
        <v>1</v>
      </c>
      <c r="M99" s="120"/>
      <c r="N99" s="141"/>
      <c r="O99" s="141"/>
    </row>
    <row r="100" spans="1:15" ht="12.75">
      <c r="A100" s="179">
        <v>32</v>
      </c>
      <c r="B100" s="182" t="s">
        <v>1835</v>
      </c>
      <c r="C100" s="120" t="s">
        <v>38</v>
      </c>
      <c r="D100" s="183" t="s">
        <v>1605</v>
      </c>
      <c r="E100" s="123"/>
      <c r="F100" s="126"/>
      <c r="G100" s="180"/>
      <c r="H100" s="183" t="s">
        <v>1622</v>
      </c>
      <c r="I100" s="184">
        <v>0.16666666666666666</v>
      </c>
      <c r="J100" s="120" t="s">
        <v>97</v>
      </c>
      <c r="K100" s="179">
        <v>1</v>
      </c>
      <c r="L100" s="180">
        <f t="shared" si="1"/>
        <v>1.1666666666666667</v>
      </c>
      <c r="M100" s="179"/>
      <c r="N100" s="141"/>
      <c r="O100" s="141"/>
    </row>
    <row r="101" spans="1:15" ht="12.75">
      <c r="A101" s="179">
        <v>159</v>
      </c>
      <c r="B101" s="120" t="s">
        <v>1848</v>
      </c>
      <c r="C101" s="181" t="s">
        <v>38</v>
      </c>
      <c r="D101" s="123"/>
      <c r="E101" s="185" t="s">
        <v>451</v>
      </c>
      <c r="F101" s="126"/>
      <c r="G101" s="180"/>
      <c r="H101" s="120"/>
      <c r="I101" s="180"/>
      <c r="J101" s="120" t="s">
        <v>122</v>
      </c>
      <c r="K101" s="120">
        <v>0.6</v>
      </c>
      <c r="L101" s="180">
        <f t="shared" si="1"/>
        <v>0.6</v>
      </c>
      <c r="M101" s="179"/>
      <c r="N101" s="141"/>
      <c r="O101" s="141"/>
    </row>
    <row r="102" spans="1:15" ht="51">
      <c r="A102" s="179">
        <v>10</v>
      </c>
      <c r="B102" s="120" t="s">
        <v>1758</v>
      </c>
      <c r="C102" s="120" t="s">
        <v>38</v>
      </c>
      <c r="D102" s="123"/>
      <c r="E102" s="123" t="s">
        <v>44</v>
      </c>
      <c r="F102" s="126"/>
      <c r="G102" s="180"/>
      <c r="H102" s="120"/>
      <c r="I102" s="180"/>
      <c r="J102" s="125" t="s">
        <v>1916</v>
      </c>
      <c r="K102" s="179">
        <v>1.75</v>
      </c>
      <c r="L102" s="180">
        <f t="shared" si="1"/>
        <v>1.75</v>
      </c>
      <c r="M102" s="179"/>
      <c r="N102" s="141"/>
      <c r="O102" s="141"/>
    </row>
    <row r="103" spans="1:15" ht="12.75">
      <c r="A103" s="179">
        <v>243</v>
      </c>
      <c r="B103" s="120" t="s">
        <v>730</v>
      </c>
      <c r="C103" s="159" t="s">
        <v>38</v>
      </c>
      <c r="D103" s="151" t="s">
        <v>708</v>
      </c>
      <c r="E103" s="123"/>
      <c r="F103" s="126"/>
      <c r="G103" s="180"/>
      <c r="H103" s="120" t="s">
        <v>729</v>
      </c>
      <c r="I103" s="180">
        <v>0.167</v>
      </c>
      <c r="J103" s="120"/>
      <c r="K103" s="179"/>
      <c r="L103" s="180">
        <f t="shared" si="1"/>
        <v>0.167</v>
      </c>
      <c r="M103" s="179"/>
      <c r="N103" s="141"/>
      <c r="O103" s="141"/>
    </row>
    <row r="104" spans="1:15" ht="12.75">
      <c r="A104" s="179">
        <v>103</v>
      </c>
      <c r="B104" s="130" t="s">
        <v>1803</v>
      </c>
      <c r="C104" s="181" t="s">
        <v>38</v>
      </c>
      <c r="D104" s="186"/>
      <c r="E104" s="150" t="s">
        <v>429</v>
      </c>
      <c r="F104" s="126"/>
      <c r="G104" s="126"/>
      <c r="H104" s="125"/>
      <c r="I104" s="126"/>
      <c r="J104" s="120" t="s">
        <v>436</v>
      </c>
      <c r="K104" s="120">
        <v>0.75</v>
      </c>
      <c r="L104" s="180">
        <f t="shared" si="1"/>
        <v>0.75</v>
      </c>
      <c r="M104" s="120"/>
      <c r="N104" s="141"/>
      <c r="O104" s="141"/>
    </row>
    <row r="105" spans="1:15" ht="12.75">
      <c r="A105" s="179">
        <v>16</v>
      </c>
      <c r="B105" s="181" t="s">
        <v>1822</v>
      </c>
      <c r="C105" s="181" t="s">
        <v>38</v>
      </c>
      <c r="D105" s="150" t="s">
        <v>437</v>
      </c>
      <c r="E105" s="181"/>
      <c r="F105" s="126"/>
      <c r="G105" s="126"/>
      <c r="H105" s="183" t="s">
        <v>1597</v>
      </c>
      <c r="I105" s="126">
        <v>0.5</v>
      </c>
      <c r="J105" s="120" t="s">
        <v>97</v>
      </c>
      <c r="K105" s="120">
        <v>1</v>
      </c>
      <c r="L105" s="180">
        <f t="shared" si="1"/>
        <v>1.5</v>
      </c>
      <c r="M105" s="120"/>
      <c r="N105" s="141"/>
      <c r="O105" s="141"/>
    </row>
    <row r="106" spans="1:15" ht="12.75">
      <c r="A106" s="179">
        <v>51</v>
      </c>
      <c r="B106" s="181" t="s">
        <v>1781</v>
      </c>
      <c r="C106" s="181" t="s">
        <v>38</v>
      </c>
      <c r="D106" s="150" t="s">
        <v>431</v>
      </c>
      <c r="E106" s="185"/>
      <c r="F106" s="126"/>
      <c r="G106" s="126"/>
      <c r="H106" s="125"/>
      <c r="I106" s="126"/>
      <c r="J106" s="120" t="s">
        <v>433</v>
      </c>
      <c r="K106" s="120">
        <v>1</v>
      </c>
      <c r="L106" s="180">
        <f t="shared" si="1"/>
        <v>1</v>
      </c>
      <c r="M106" s="120"/>
      <c r="N106" s="141"/>
      <c r="O106" s="141"/>
    </row>
    <row r="107" spans="1:15" ht="12.75">
      <c r="A107" s="179">
        <v>389</v>
      </c>
      <c r="B107" s="120" t="s">
        <v>788</v>
      </c>
      <c r="C107" s="159" t="s">
        <v>38</v>
      </c>
      <c r="D107" s="151" t="s">
        <v>782</v>
      </c>
      <c r="E107" s="123"/>
      <c r="F107" s="126"/>
      <c r="G107" s="180"/>
      <c r="H107" s="120" t="s">
        <v>719</v>
      </c>
      <c r="I107" s="180">
        <v>0.1</v>
      </c>
      <c r="J107" s="120"/>
      <c r="K107" s="179"/>
      <c r="L107" s="180">
        <f t="shared" si="1"/>
        <v>0.1</v>
      </c>
      <c r="M107" s="179"/>
      <c r="N107" s="141"/>
      <c r="O107" s="141"/>
    </row>
    <row r="108" spans="1:15" ht="12.75">
      <c r="A108" s="179">
        <v>294</v>
      </c>
      <c r="B108" s="182" t="s">
        <v>1898</v>
      </c>
      <c r="C108" s="120" t="s">
        <v>38</v>
      </c>
      <c r="D108" s="183" t="s">
        <v>1502</v>
      </c>
      <c r="E108" s="123"/>
      <c r="F108" s="126"/>
      <c r="G108" s="180"/>
      <c r="H108" s="183" t="s">
        <v>1612</v>
      </c>
      <c r="I108" s="184">
        <v>0.125</v>
      </c>
      <c r="J108" s="111"/>
      <c r="K108" s="179"/>
      <c r="L108" s="180">
        <f t="shared" si="1"/>
        <v>0.125</v>
      </c>
      <c r="M108" s="179"/>
      <c r="N108" s="141"/>
      <c r="O108" s="141"/>
    </row>
    <row r="109" spans="1:15" ht="12.75">
      <c r="A109" s="179">
        <v>390</v>
      </c>
      <c r="B109" s="120" t="s">
        <v>742</v>
      </c>
      <c r="C109" s="159" t="s">
        <v>361</v>
      </c>
      <c r="D109" s="151" t="s">
        <v>737</v>
      </c>
      <c r="E109" s="123"/>
      <c r="F109" s="126"/>
      <c r="G109" s="180"/>
      <c r="H109" s="120" t="s">
        <v>719</v>
      </c>
      <c r="I109" s="180">
        <v>0.1</v>
      </c>
      <c r="J109" s="120"/>
      <c r="K109" s="179"/>
      <c r="L109" s="180">
        <f t="shared" si="1"/>
        <v>0.1</v>
      </c>
      <c r="M109" s="179"/>
      <c r="N109" s="141"/>
      <c r="O109" s="141"/>
    </row>
    <row r="110" spans="1:15" ht="12.75">
      <c r="A110" s="179">
        <v>295</v>
      </c>
      <c r="B110" s="120" t="s">
        <v>852</v>
      </c>
      <c r="C110" s="159" t="s">
        <v>361</v>
      </c>
      <c r="D110" s="151" t="s">
        <v>732</v>
      </c>
      <c r="E110" s="100"/>
      <c r="F110" s="180"/>
      <c r="G110" s="179"/>
      <c r="H110" s="120" t="s">
        <v>802</v>
      </c>
      <c r="I110" s="180">
        <v>0.125</v>
      </c>
      <c r="J110" s="101"/>
      <c r="K110" s="180"/>
      <c r="L110" s="180">
        <f t="shared" si="1"/>
        <v>0.125</v>
      </c>
      <c r="M110" s="179"/>
      <c r="N110" s="141"/>
      <c r="O110" s="141"/>
    </row>
    <row r="111" spans="1:15" ht="12.75">
      <c r="A111" s="179">
        <v>104</v>
      </c>
      <c r="B111" s="130" t="s">
        <v>36</v>
      </c>
      <c r="C111" s="181" t="s">
        <v>127</v>
      </c>
      <c r="D111" s="186"/>
      <c r="E111" s="150" t="s">
        <v>439</v>
      </c>
      <c r="F111" s="126"/>
      <c r="G111" s="126"/>
      <c r="H111" s="125"/>
      <c r="I111" s="126"/>
      <c r="J111" s="120" t="s">
        <v>436</v>
      </c>
      <c r="K111" s="120">
        <v>0.75</v>
      </c>
      <c r="L111" s="180">
        <f t="shared" si="1"/>
        <v>0.75</v>
      </c>
      <c r="M111" s="120"/>
      <c r="N111" s="141"/>
      <c r="O111" s="141"/>
    </row>
    <row r="112" spans="1:15" ht="46.5" customHeight="1">
      <c r="A112" s="179">
        <v>151</v>
      </c>
      <c r="B112" s="182" t="s">
        <v>1849</v>
      </c>
      <c r="C112" s="120" t="s">
        <v>127</v>
      </c>
      <c r="D112" s="183" t="s">
        <v>1502</v>
      </c>
      <c r="E112" s="123"/>
      <c r="F112" s="126"/>
      <c r="G112" s="180"/>
      <c r="H112" s="194" t="s">
        <v>2672</v>
      </c>
      <c r="I112" s="184">
        <v>0.667</v>
      </c>
      <c r="J112" s="111"/>
      <c r="K112" s="179"/>
      <c r="L112" s="180">
        <f t="shared" si="1"/>
        <v>0.667</v>
      </c>
      <c r="M112" s="179"/>
      <c r="N112" s="141"/>
      <c r="O112" s="141"/>
    </row>
    <row r="113" spans="1:15" ht="12.75">
      <c r="A113" s="179">
        <v>160</v>
      </c>
      <c r="B113" s="186" t="s">
        <v>1725</v>
      </c>
      <c r="C113" s="181" t="s">
        <v>127</v>
      </c>
      <c r="D113" s="186" t="s">
        <v>445</v>
      </c>
      <c r="E113" s="189"/>
      <c r="F113" s="195"/>
      <c r="G113" s="189"/>
      <c r="H113" s="174"/>
      <c r="I113" s="195"/>
      <c r="J113" s="120" t="s">
        <v>122</v>
      </c>
      <c r="K113" s="120">
        <v>0.6</v>
      </c>
      <c r="L113" s="180">
        <f t="shared" si="1"/>
        <v>0.6</v>
      </c>
      <c r="M113" s="189"/>
      <c r="N113" s="141"/>
      <c r="O113" s="141"/>
    </row>
    <row r="114" spans="1:15" ht="12.75">
      <c r="A114" s="179">
        <v>52</v>
      </c>
      <c r="B114" s="120" t="s">
        <v>1857</v>
      </c>
      <c r="C114" s="181" t="s">
        <v>144</v>
      </c>
      <c r="D114" s="194"/>
      <c r="E114" s="101" t="s">
        <v>2324</v>
      </c>
      <c r="F114" s="140"/>
      <c r="G114" s="101"/>
      <c r="H114" s="101"/>
      <c r="I114" s="140"/>
      <c r="J114" s="120" t="s">
        <v>478</v>
      </c>
      <c r="K114" s="179">
        <v>1</v>
      </c>
      <c r="L114" s="180">
        <f t="shared" si="1"/>
        <v>1</v>
      </c>
      <c r="M114" s="101"/>
      <c r="N114" s="141"/>
      <c r="O114" s="141"/>
    </row>
    <row r="115" spans="1:15" ht="12.75">
      <c r="A115" s="179">
        <v>296</v>
      </c>
      <c r="B115" s="120" t="s">
        <v>794</v>
      </c>
      <c r="C115" s="159" t="s">
        <v>144</v>
      </c>
      <c r="D115" s="101"/>
      <c r="E115" s="151" t="s">
        <v>782</v>
      </c>
      <c r="F115" s="126"/>
      <c r="G115" s="180"/>
      <c r="H115" s="120" t="s">
        <v>713</v>
      </c>
      <c r="I115" s="180">
        <v>0.125</v>
      </c>
      <c r="J115" s="120"/>
      <c r="K115" s="179"/>
      <c r="L115" s="180">
        <f t="shared" si="1"/>
        <v>0.125</v>
      </c>
      <c r="M115" s="179"/>
      <c r="N115" s="141"/>
      <c r="O115" s="141"/>
    </row>
    <row r="116" spans="1:15" ht="12.75">
      <c r="A116" s="179">
        <v>297</v>
      </c>
      <c r="B116" s="120" t="s">
        <v>816</v>
      </c>
      <c r="C116" s="159" t="s">
        <v>144</v>
      </c>
      <c r="D116" s="101"/>
      <c r="E116" s="191" t="s">
        <v>750</v>
      </c>
      <c r="F116" s="126"/>
      <c r="G116" s="180"/>
      <c r="H116" s="120" t="s">
        <v>713</v>
      </c>
      <c r="I116" s="180">
        <v>0.125</v>
      </c>
      <c r="J116" s="120"/>
      <c r="K116" s="179"/>
      <c r="L116" s="180">
        <f t="shared" si="1"/>
        <v>0.125</v>
      </c>
      <c r="M116" s="179"/>
      <c r="N116" s="141"/>
      <c r="O116" s="141"/>
    </row>
    <row r="117" spans="1:15" ht="12.75">
      <c r="A117" s="179">
        <v>53</v>
      </c>
      <c r="B117" s="157" t="s">
        <v>1769</v>
      </c>
      <c r="C117" s="181" t="s">
        <v>144</v>
      </c>
      <c r="D117" s="150" t="s">
        <v>425</v>
      </c>
      <c r="E117" s="101"/>
      <c r="F117" s="126"/>
      <c r="G117" s="126"/>
      <c r="H117" s="125"/>
      <c r="I117" s="126"/>
      <c r="J117" s="120" t="s">
        <v>97</v>
      </c>
      <c r="K117" s="120">
        <v>1</v>
      </c>
      <c r="L117" s="180">
        <f t="shared" si="1"/>
        <v>1</v>
      </c>
      <c r="M117" s="120"/>
      <c r="N117" s="141"/>
      <c r="O117" s="141"/>
    </row>
    <row r="118" spans="1:15" ht="12.75">
      <c r="A118" s="179">
        <v>298</v>
      </c>
      <c r="B118" s="120" t="s">
        <v>319</v>
      </c>
      <c r="C118" s="159" t="s">
        <v>144</v>
      </c>
      <c r="D118" s="101"/>
      <c r="E118" s="151" t="s">
        <v>804</v>
      </c>
      <c r="F118" s="180"/>
      <c r="G118" s="179"/>
      <c r="H118" s="120" t="s">
        <v>713</v>
      </c>
      <c r="I118" s="180">
        <v>0.125</v>
      </c>
      <c r="J118" s="101"/>
      <c r="K118" s="180"/>
      <c r="L118" s="180">
        <f t="shared" si="1"/>
        <v>0.125</v>
      </c>
      <c r="M118" s="179"/>
      <c r="N118" s="141"/>
      <c r="O118" s="141"/>
    </row>
    <row r="119" spans="1:15" ht="12.75">
      <c r="A119" s="179">
        <v>223</v>
      </c>
      <c r="B119" s="182" t="s">
        <v>1876</v>
      </c>
      <c r="C119" s="120" t="s">
        <v>144</v>
      </c>
      <c r="D119" s="183" t="s">
        <v>1611</v>
      </c>
      <c r="E119" s="123"/>
      <c r="F119" s="126"/>
      <c r="G119" s="180"/>
      <c r="H119" s="183" t="s">
        <v>1630</v>
      </c>
      <c r="I119" s="184">
        <v>0.25</v>
      </c>
      <c r="J119" s="111"/>
      <c r="K119" s="179"/>
      <c r="L119" s="180">
        <f t="shared" si="1"/>
        <v>0.25</v>
      </c>
      <c r="M119" s="179"/>
      <c r="N119" s="141"/>
      <c r="O119" s="141"/>
    </row>
    <row r="120" spans="1:15" ht="12.75">
      <c r="A120" s="179">
        <v>54</v>
      </c>
      <c r="B120" s="157" t="s">
        <v>1673</v>
      </c>
      <c r="C120" s="181" t="s">
        <v>144</v>
      </c>
      <c r="D120" s="181"/>
      <c r="E120" s="181" t="s">
        <v>427</v>
      </c>
      <c r="F120" s="330"/>
      <c r="G120" s="126"/>
      <c r="H120" s="125"/>
      <c r="I120" s="126"/>
      <c r="J120" s="120" t="s">
        <v>97</v>
      </c>
      <c r="K120" s="120">
        <v>1</v>
      </c>
      <c r="L120" s="180">
        <f t="shared" si="1"/>
        <v>1</v>
      </c>
      <c r="M120" s="120"/>
      <c r="N120" s="141"/>
      <c r="O120" s="141"/>
    </row>
    <row r="121" spans="1:15" ht="12.75">
      <c r="A121" s="179">
        <v>105</v>
      </c>
      <c r="B121" s="181" t="s">
        <v>1827</v>
      </c>
      <c r="C121" s="181" t="s">
        <v>144</v>
      </c>
      <c r="D121" s="181"/>
      <c r="E121" s="193" t="s">
        <v>44</v>
      </c>
      <c r="F121" s="190"/>
      <c r="G121" s="190"/>
      <c r="H121" s="125"/>
      <c r="I121" s="126"/>
      <c r="J121" s="120" t="s">
        <v>436</v>
      </c>
      <c r="K121" s="120">
        <v>0.75</v>
      </c>
      <c r="L121" s="180">
        <f t="shared" si="1"/>
        <v>0.75</v>
      </c>
      <c r="M121" s="177"/>
      <c r="N121" s="141"/>
      <c r="O121" s="141"/>
    </row>
    <row r="122" spans="1:15" ht="12.75">
      <c r="A122" s="179">
        <v>180</v>
      </c>
      <c r="B122" s="120" t="s">
        <v>815</v>
      </c>
      <c r="C122" s="159" t="s">
        <v>144</v>
      </c>
      <c r="D122" s="151" t="s">
        <v>804</v>
      </c>
      <c r="E122" s="100"/>
      <c r="F122" s="180"/>
      <c r="G122" s="179"/>
      <c r="H122" s="120" t="s">
        <v>712</v>
      </c>
      <c r="I122" s="180">
        <v>0.5</v>
      </c>
      <c r="J122" s="101"/>
      <c r="K122" s="180"/>
      <c r="L122" s="180">
        <f t="shared" si="1"/>
        <v>0.5</v>
      </c>
      <c r="M122" s="179"/>
      <c r="N122" s="141"/>
      <c r="O122" s="141"/>
    </row>
    <row r="123" spans="1:15" ht="12.75">
      <c r="A123" s="179">
        <v>263</v>
      </c>
      <c r="B123" s="182" t="s">
        <v>1879</v>
      </c>
      <c r="C123" s="120" t="s">
        <v>144</v>
      </c>
      <c r="D123" s="183" t="s">
        <v>1614</v>
      </c>
      <c r="E123" s="123"/>
      <c r="F123" s="126"/>
      <c r="G123" s="180"/>
      <c r="H123" s="183" t="s">
        <v>1622</v>
      </c>
      <c r="I123" s="184">
        <v>0.16666666666666666</v>
      </c>
      <c r="J123" s="111"/>
      <c r="K123" s="179"/>
      <c r="L123" s="180">
        <f t="shared" si="1"/>
        <v>0.16666666666666666</v>
      </c>
      <c r="M123" s="179"/>
      <c r="N123" s="141"/>
      <c r="O123" s="141"/>
    </row>
    <row r="124" spans="1:15" ht="12.75">
      <c r="A124" s="179">
        <v>55</v>
      </c>
      <c r="B124" s="157" t="s">
        <v>1787</v>
      </c>
      <c r="C124" s="181" t="s">
        <v>115</v>
      </c>
      <c r="D124" s="150" t="s">
        <v>437</v>
      </c>
      <c r="E124" s="131"/>
      <c r="F124" s="126"/>
      <c r="G124" s="126"/>
      <c r="H124" s="125"/>
      <c r="I124" s="126"/>
      <c r="J124" s="120" t="s">
        <v>97</v>
      </c>
      <c r="K124" s="120">
        <v>1</v>
      </c>
      <c r="L124" s="180">
        <f t="shared" si="1"/>
        <v>1</v>
      </c>
      <c r="M124" s="120"/>
      <c r="N124" s="141"/>
      <c r="O124" s="141"/>
    </row>
    <row r="125" spans="1:15" ht="12.75">
      <c r="A125" s="179">
        <v>299</v>
      </c>
      <c r="B125" s="120" t="s">
        <v>344</v>
      </c>
      <c r="C125" s="159" t="s">
        <v>115</v>
      </c>
      <c r="D125" s="151" t="s">
        <v>782</v>
      </c>
      <c r="E125" s="123"/>
      <c r="F125" s="126"/>
      <c r="G125" s="180"/>
      <c r="H125" s="120" t="s">
        <v>713</v>
      </c>
      <c r="I125" s="180">
        <v>0.125</v>
      </c>
      <c r="J125" s="120"/>
      <c r="K125" s="179"/>
      <c r="L125" s="180">
        <f t="shared" si="1"/>
        <v>0.125</v>
      </c>
      <c r="M125" s="179"/>
      <c r="N125" s="141"/>
      <c r="O125" s="141"/>
    </row>
    <row r="126" spans="1:15" ht="12.75">
      <c r="A126" s="179">
        <v>181</v>
      </c>
      <c r="B126" s="120" t="s">
        <v>833</v>
      </c>
      <c r="C126" s="159" t="s">
        <v>115</v>
      </c>
      <c r="D126" s="191" t="s">
        <v>760</v>
      </c>
      <c r="E126" s="100"/>
      <c r="F126" s="180"/>
      <c r="G126" s="179"/>
      <c r="H126" s="120" t="s">
        <v>712</v>
      </c>
      <c r="I126" s="180">
        <v>0.5</v>
      </c>
      <c r="J126" s="101"/>
      <c r="K126" s="180"/>
      <c r="L126" s="180">
        <f t="shared" si="1"/>
        <v>0.5</v>
      </c>
      <c r="M126" s="179"/>
      <c r="N126" s="141"/>
      <c r="O126" s="141"/>
    </row>
    <row r="127" spans="1:13" ht="12.75">
      <c r="A127" s="179">
        <v>391</v>
      </c>
      <c r="B127" s="120" t="s">
        <v>725</v>
      </c>
      <c r="C127" s="159" t="s">
        <v>115</v>
      </c>
      <c r="D127" s="151" t="s">
        <v>708</v>
      </c>
      <c r="E127" s="123"/>
      <c r="F127" s="126"/>
      <c r="G127" s="180"/>
      <c r="H127" s="120" t="s">
        <v>719</v>
      </c>
      <c r="I127" s="180">
        <v>0.1</v>
      </c>
      <c r="J127" s="120"/>
      <c r="K127" s="179"/>
      <c r="L127" s="180">
        <f t="shared" si="1"/>
        <v>0.1</v>
      </c>
      <c r="M127" s="179"/>
    </row>
    <row r="128" spans="1:13" ht="12.75">
      <c r="A128" s="179">
        <v>161</v>
      </c>
      <c r="B128" s="120" t="s">
        <v>1844</v>
      </c>
      <c r="C128" s="181" t="s">
        <v>115</v>
      </c>
      <c r="D128" s="123"/>
      <c r="E128" s="185" t="s">
        <v>451</v>
      </c>
      <c r="F128" s="126"/>
      <c r="G128" s="180"/>
      <c r="H128" s="120"/>
      <c r="I128" s="180"/>
      <c r="J128" s="120" t="s">
        <v>122</v>
      </c>
      <c r="K128" s="120">
        <v>0.6</v>
      </c>
      <c r="L128" s="180">
        <f t="shared" si="1"/>
        <v>0.6</v>
      </c>
      <c r="M128" s="179"/>
    </row>
    <row r="129" spans="1:13" ht="12.75">
      <c r="A129" s="179">
        <v>300</v>
      </c>
      <c r="B129" s="182" t="s">
        <v>1781</v>
      </c>
      <c r="C129" s="120" t="s">
        <v>115</v>
      </c>
      <c r="D129" s="183" t="s">
        <v>1611</v>
      </c>
      <c r="E129" s="123"/>
      <c r="F129" s="126"/>
      <c r="G129" s="180"/>
      <c r="H129" s="183" t="s">
        <v>1599</v>
      </c>
      <c r="I129" s="184">
        <v>0.125</v>
      </c>
      <c r="J129" s="111"/>
      <c r="K129" s="179"/>
      <c r="L129" s="180">
        <f t="shared" si="1"/>
        <v>0.125</v>
      </c>
      <c r="M129" s="179"/>
    </row>
    <row r="130" spans="1:13" ht="12.75">
      <c r="A130" s="179">
        <v>301</v>
      </c>
      <c r="B130" s="182" t="s">
        <v>1825</v>
      </c>
      <c r="C130" s="120" t="s">
        <v>115</v>
      </c>
      <c r="D130" s="183" t="s">
        <v>1601</v>
      </c>
      <c r="E130" s="123"/>
      <c r="F130" s="126"/>
      <c r="G130" s="180"/>
      <c r="H130" s="183" t="s">
        <v>1599</v>
      </c>
      <c r="I130" s="184">
        <v>0.125</v>
      </c>
      <c r="J130" s="111"/>
      <c r="K130" s="179"/>
      <c r="L130" s="180">
        <f t="shared" si="1"/>
        <v>0.125</v>
      </c>
      <c r="M130" s="179"/>
    </row>
    <row r="131" spans="1:13" ht="12.75">
      <c r="A131" s="179">
        <v>302</v>
      </c>
      <c r="B131" s="120" t="s">
        <v>738</v>
      </c>
      <c r="C131" s="159" t="s">
        <v>289</v>
      </c>
      <c r="D131" s="151" t="s">
        <v>737</v>
      </c>
      <c r="E131" s="123"/>
      <c r="F131" s="126"/>
      <c r="G131" s="180"/>
      <c r="H131" s="120" t="s">
        <v>713</v>
      </c>
      <c r="I131" s="180">
        <v>0.125</v>
      </c>
      <c r="J131" s="120"/>
      <c r="K131" s="179"/>
      <c r="L131" s="180">
        <f t="shared" si="1"/>
        <v>0.125</v>
      </c>
      <c r="M131" s="179"/>
    </row>
    <row r="132" spans="1:13" ht="12.75">
      <c r="A132" s="179">
        <v>392</v>
      </c>
      <c r="B132" s="120" t="s">
        <v>716</v>
      </c>
      <c r="C132" s="159" t="s">
        <v>289</v>
      </c>
      <c r="D132" s="151" t="s">
        <v>708</v>
      </c>
      <c r="E132" s="123"/>
      <c r="F132" s="126"/>
      <c r="G132" s="180"/>
      <c r="H132" s="120" t="s">
        <v>719</v>
      </c>
      <c r="I132" s="180">
        <v>0.1</v>
      </c>
      <c r="J132" s="120"/>
      <c r="K132" s="179"/>
      <c r="L132" s="180">
        <f t="shared" si="1"/>
        <v>0.1</v>
      </c>
      <c r="M132" s="179"/>
    </row>
    <row r="133" spans="1:13" ht="12.75">
      <c r="A133" s="179">
        <v>439</v>
      </c>
      <c r="B133" s="182" t="s">
        <v>1870</v>
      </c>
      <c r="C133" s="120" t="s">
        <v>289</v>
      </c>
      <c r="D133" s="183" t="s">
        <v>1602</v>
      </c>
      <c r="E133" s="123"/>
      <c r="F133" s="126"/>
      <c r="G133" s="180"/>
      <c r="H133" s="183" t="s">
        <v>1632</v>
      </c>
      <c r="I133" s="184">
        <v>0.0625</v>
      </c>
      <c r="J133" s="111"/>
      <c r="K133" s="179"/>
      <c r="L133" s="180">
        <f t="shared" si="1"/>
        <v>0.0625</v>
      </c>
      <c r="M133" s="179"/>
    </row>
    <row r="134" spans="1:13" ht="12.75">
      <c r="A134" s="179">
        <v>393</v>
      </c>
      <c r="B134" s="120" t="s">
        <v>854</v>
      </c>
      <c r="C134" s="159" t="s">
        <v>289</v>
      </c>
      <c r="D134" s="151" t="s">
        <v>732</v>
      </c>
      <c r="E134" s="100"/>
      <c r="F134" s="180"/>
      <c r="G134" s="179"/>
      <c r="H134" s="120" t="s">
        <v>719</v>
      </c>
      <c r="I134" s="180">
        <v>0.1</v>
      </c>
      <c r="J134" s="101"/>
      <c r="K134" s="180"/>
      <c r="L134" s="180">
        <f t="shared" si="1"/>
        <v>0.1</v>
      </c>
      <c r="M134" s="179"/>
    </row>
    <row r="135" spans="1:13" ht="12.75">
      <c r="A135" s="179">
        <v>303</v>
      </c>
      <c r="B135" s="120" t="s">
        <v>761</v>
      </c>
      <c r="C135" s="159" t="s">
        <v>289</v>
      </c>
      <c r="D135" s="151" t="s">
        <v>750</v>
      </c>
      <c r="E135" s="123"/>
      <c r="F135" s="126"/>
      <c r="G135" s="180"/>
      <c r="H135" s="120" t="s">
        <v>713</v>
      </c>
      <c r="I135" s="180">
        <v>0.125</v>
      </c>
      <c r="J135" s="120"/>
      <c r="K135" s="179"/>
      <c r="L135" s="180">
        <f aca="true" t="shared" si="2" ref="L135:L198">K135+I135+G135</f>
        <v>0.125</v>
      </c>
      <c r="M135" s="179"/>
    </row>
    <row r="136" spans="1:13" ht="25.5">
      <c r="A136" s="179">
        <v>9</v>
      </c>
      <c r="B136" s="157" t="s">
        <v>1813</v>
      </c>
      <c r="C136" s="181" t="s">
        <v>32</v>
      </c>
      <c r="D136" s="150" t="s">
        <v>431</v>
      </c>
      <c r="E136" s="150"/>
      <c r="F136" s="126"/>
      <c r="G136" s="126"/>
      <c r="H136" s="194" t="s">
        <v>2620</v>
      </c>
      <c r="I136" s="126">
        <v>1</v>
      </c>
      <c r="J136" s="120" t="s">
        <v>97</v>
      </c>
      <c r="K136" s="120">
        <v>1</v>
      </c>
      <c r="L136" s="180">
        <f t="shared" si="2"/>
        <v>2</v>
      </c>
      <c r="M136" s="120"/>
    </row>
    <row r="137" spans="1:15" ht="38.25">
      <c r="A137" s="179">
        <v>215</v>
      </c>
      <c r="B137" s="182" t="s">
        <v>1842</v>
      </c>
      <c r="C137" s="120" t="s">
        <v>32</v>
      </c>
      <c r="D137" s="183" t="s">
        <v>1606</v>
      </c>
      <c r="E137" s="123"/>
      <c r="F137" s="126"/>
      <c r="G137" s="180"/>
      <c r="H137" s="194" t="s">
        <v>1917</v>
      </c>
      <c r="I137" s="184">
        <f>0.125+0.167</f>
        <v>0.29200000000000004</v>
      </c>
      <c r="J137" s="111"/>
      <c r="K137" s="179"/>
      <c r="L137" s="180">
        <f t="shared" si="2"/>
        <v>0.29200000000000004</v>
      </c>
      <c r="M137" s="179"/>
      <c r="N137" s="141"/>
      <c r="O137" s="141"/>
    </row>
    <row r="138" spans="1:15" ht="12.75">
      <c r="A138" s="179">
        <v>35</v>
      </c>
      <c r="B138" s="186" t="s">
        <v>36</v>
      </c>
      <c r="C138" s="181" t="s">
        <v>32</v>
      </c>
      <c r="D138" s="150" t="s">
        <v>437</v>
      </c>
      <c r="E138" s="123"/>
      <c r="F138" s="126"/>
      <c r="G138" s="126"/>
      <c r="H138" s="183" t="s">
        <v>1599</v>
      </c>
      <c r="I138" s="126">
        <v>0.125</v>
      </c>
      <c r="J138" s="120" t="s">
        <v>97</v>
      </c>
      <c r="K138" s="120">
        <v>1</v>
      </c>
      <c r="L138" s="180">
        <f t="shared" si="2"/>
        <v>1.125</v>
      </c>
      <c r="M138" s="120"/>
      <c r="N138" s="141"/>
      <c r="O138" s="141"/>
    </row>
    <row r="139" spans="1:15" ht="12.75">
      <c r="A139" s="179">
        <v>304</v>
      </c>
      <c r="B139" s="120" t="s">
        <v>747</v>
      </c>
      <c r="C139" s="159" t="s">
        <v>32</v>
      </c>
      <c r="D139" s="151" t="s">
        <v>737</v>
      </c>
      <c r="E139" s="123"/>
      <c r="F139" s="126"/>
      <c r="G139" s="180"/>
      <c r="H139" s="120" t="s">
        <v>713</v>
      </c>
      <c r="I139" s="180">
        <v>0.125</v>
      </c>
      <c r="J139" s="120"/>
      <c r="K139" s="179"/>
      <c r="L139" s="180">
        <f t="shared" si="2"/>
        <v>0.125</v>
      </c>
      <c r="M139" s="179"/>
      <c r="N139" s="141"/>
      <c r="O139" s="141"/>
    </row>
    <row r="140" spans="1:15" ht="12.75">
      <c r="A140" s="179">
        <v>106</v>
      </c>
      <c r="B140" s="130" t="s">
        <v>1818</v>
      </c>
      <c r="C140" s="181" t="s">
        <v>32</v>
      </c>
      <c r="D140" s="150" t="s">
        <v>439</v>
      </c>
      <c r="E140" s="131"/>
      <c r="F140" s="126"/>
      <c r="G140" s="126"/>
      <c r="H140" s="125"/>
      <c r="I140" s="126"/>
      <c r="J140" s="120" t="s">
        <v>436</v>
      </c>
      <c r="K140" s="120">
        <v>0.75</v>
      </c>
      <c r="L140" s="180">
        <f t="shared" si="2"/>
        <v>0.75</v>
      </c>
      <c r="M140" s="120"/>
      <c r="N140" s="141"/>
      <c r="O140" s="141"/>
    </row>
    <row r="141" spans="1:15" ht="12.75">
      <c r="A141" s="179">
        <v>305</v>
      </c>
      <c r="B141" s="120" t="s">
        <v>710</v>
      </c>
      <c r="C141" s="159" t="s">
        <v>32</v>
      </c>
      <c r="D141" s="151" t="s">
        <v>708</v>
      </c>
      <c r="E141" s="123"/>
      <c r="F141" s="126"/>
      <c r="G141" s="180"/>
      <c r="H141" s="120" t="s">
        <v>713</v>
      </c>
      <c r="I141" s="180">
        <v>0.125</v>
      </c>
      <c r="J141" s="120"/>
      <c r="K141" s="179"/>
      <c r="L141" s="180">
        <f t="shared" si="2"/>
        <v>0.125</v>
      </c>
      <c r="M141" s="179"/>
      <c r="N141" s="141"/>
      <c r="O141" s="141"/>
    </row>
    <row r="142" spans="1:15" ht="12.75">
      <c r="A142" s="179">
        <v>244</v>
      </c>
      <c r="B142" s="120" t="s">
        <v>826</v>
      </c>
      <c r="C142" s="159" t="s">
        <v>131</v>
      </c>
      <c r="D142" s="151" t="s">
        <v>760</v>
      </c>
      <c r="E142" s="100"/>
      <c r="F142" s="180"/>
      <c r="G142" s="179"/>
      <c r="H142" s="120" t="s">
        <v>729</v>
      </c>
      <c r="I142" s="180">
        <v>0.167</v>
      </c>
      <c r="J142" s="101"/>
      <c r="K142" s="180"/>
      <c r="L142" s="180">
        <f t="shared" si="2"/>
        <v>0.167</v>
      </c>
      <c r="M142" s="179"/>
      <c r="N142" s="141"/>
      <c r="O142" s="141"/>
    </row>
    <row r="143" spans="1:13" s="262" customFormat="1" ht="12.75">
      <c r="A143" s="179">
        <v>107</v>
      </c>
      <c r="B143" s="181" t="s">
        <v>668</v>
      </c>
      <c r="C143" s="181" t="s">
        <v>131</v>
      </c>
      <c r="D143" s="181"/>
      <c r="E143" s="123" t="s">
        <v>44</v>
      </c>
      <c r="F143" s="330"/>
      <c r="G143" s="126"/>
      <c r="H143" s="125"/>
      <c r="I143" s="126"/>
      <c r="J143" s="120" t="s">
        <v>436</v>
      </c>
      <c r="K143" s="120">
        <v>0.75</v>
      </c>
      <c r="L143" s="180">
        <f t="shared" si="2"/>
        <v>0.75</v>
      </c>
      <c r="M143" s="120"/>
    </row>
    <row r="144" spans="1:13" s="262" customFormat="1" ht="51">
      <c r="A144" s="179">
        <v>211</v>
      </c>
      <c r="B144" s="282" t="s">
        <v>603</v>
      </c>
      <c r="C144" s="159" t="s">
        <v>131</v>
      </c>
      <c r="D144" s="151" t="s">
        <v>732</v>
      </c>
      <c r="E144" s="280"/>
      <c r="F144" s="313"/>
      <c r="G144" s="312"/>
      <c r="H144" s="93" t="s">
        <v>2618</v>
      </c>
      <c r="I144" s="313">
        <f>0.2+0.167</f>
        <v>0.367</v>
      </c>
      <c r="J144" s="219"/>
      <c r="K144" s="313"/>
      <c r="L144" s="313">
        <f t="shared" si="2"/>
        <v>0.367</v>
      </c>
      <c r="M144" s="312"/>
    </row>
    <row r="145" spans="1:13" ht="25.5">
      <c r="A145" s="179">
        <v>39</v>
      </c>
      <c r="B145" s="130" t="s">
        <v>1814</v>
      </c>
      <c r="C145" s="181" t="s">
        <v>1752</v>
      </c>
      <c r="D145" s="150" t="s">
        <v>431</v>
      </c>
      <c r="E145" s="131"/>
      <c r="F145" s="126"/>
      <c r="G145" s="126"/>
      <c r="H145" s="194" t="s">
        <v>1918</v>
      </c>
      <c r="I145" s="126">
        <v>0.1</v>
      </c>
      <c r="J145" s="120" t="s">
        <v>97</v>
      </c>
      <c r="K145" s="120">
        <v>1</v>
      </c>
      <c r="L145" s="180">
        <f t="shared" si="2"/>
        <v>1.1</v>
      </c>
      <c r="M145" s="120"/>
    </row>
    <row r="146" spans="1:13" ht="25.5">
      <c r="A146" s="179">
        <v>30</v>
      </c>
      <c r="B146" s="157" t="s">
        <v>1782</v>
      </c>
      <c r="C146" s="181" t="s">
        <v>1752</v>
      </c>
      <c r="D146" s="150" t="s">
        <v>434</v>
      </c>
      <c r="E146" s="185"/>
      <c r="F146" s="126"/>
      <c r="G146" s="126"/>
      <c r="H146" s="194" t="s">
        <v>1919</v>
      </c>
      <c r="I146" s="184">
        <v>0.167</v>
      </c>
      <c r="J146" s="120" t="s">
        <v>97</v>
      </c>
      <c r="K146" s="120">
        <v>1</v>
      </c>
      <c r="L146" s="180">
        <f t="shared" si="2"/>
        <v>1.167</v>
      </c>
      <c r="M146" s="120"/>
    </row>
    <row r="147" spans="1:15" s="171" customFormat="1" ht="12.75">
      <c r="A147" s="179">
        <v>306</v>
      </c>
      <c r="B147" s="182" t="s">
        <v>204</v>
      </c>
      <c r="C147" s="120" t="s">
        <v>1294</v>
      </c>
      <c r="D147" s="183" t="s">
        <v>1615</v>
      </c>
      <c r="E147" s="123"/>
      <c r="F147" s="126"/>
      <c r="G147" s="180"/>
      <c r="H147" s="183" t="s">
        <v>1612</v>
      </c>
      <c r="I147" s="184">
        <v>0.125</v>
      </c>
      <c r="J147" s="111"/>
      <c r="K147" s="179"/>
      <c r="L147" s="180">
        <f t="shared" si="2"/>
        <v>0.125</v>
      </c>
      <c r="M147" s="179"/>
      <c r="N147" s="170"/>
      <c r="O147" s="170"/>
    </row>
    <row r="148" spans="1:15" s="171" customFormat="1" ht="12.75">
      <c r="A148" s="179">
        <v>1</v>
      </c>
      <c r="B148" s="177" t="s">
        <v>334</v>
      </c>
      <c r="C148" s="301" t="s">
        <v>1316</v>
      </c>
      <c r="D148" s="174" t="s">
        <v>444</v>
      </c>
      <c r="E148" s="192"/>
      <c r="F148" s="190" t="s">
        <v>2536</v>
      </c>
      <c r="G148" s="190">
        <v>2</v>
      </c>
      <c r="H148" s="302" t="s">
        <v>1597</v>
      </c>
      <c r="I148" s="190">
        <v>0.5</v>
      </c>
      <c r="J148" s="177" t="s">
        <v>88</v>
      </c>
      <c r="K148" s="177">
        <v>3</v>
      </c>
      <c r="L148" s="366">
        <f t="shared" si="2"/>
        <v>5.5</v>
      </c>
      <c r="M148" s="177"/>
      <c r="N148" s="170"/>
      <c r="O148" s="170"/>
    </row>
    <row r="149" spans="1:13" ht="12.75">
      <c r="A149" s="179">
        <v>108</v>
      </c>
      <c r="B149" s="181" t="s">
        <v>1687</v>
      </c>
      <c r="C149" s="181" t="s">
        <v>1316</v>
      </c>
      <c r="D149" s="150" t="s">
        <v>448</v>
      </c>
      <c r="E149" s="185"/>
      <c r="F149" s="126"/>
      <c r="G149" s="126"/>
      <c r="H149" s="125"/>
      <c r="I149" s="126"/>
      <c r="J149" s="120" t="s">
        <v>436</v>
      </c>
      <c r="K149" s="120">
        <v>0.75</v>
      </c>
      <c r="L149" s="180">
        <f t="shared" si="2"/>
        <v>0.75</v>
      </c>
      <c r="M149" s="120"/>
    </row>
    <row r="150" spans="1:13" ht="12.75">
      <c r="A150" s="179">
        <v>394</v>
      </c>
      <c r="B150" s="182" t="s">
        <v>1881</v>
      </c>
      <c r="C150" s="120" t="s">
        <v>210</v>
      </c>
      <c r="D150" s="183" t="s">
        <v>1614</v>
      </c>
      <c r="E150" s="123"/>
      <c r="F150" s="126"/>
      <c r="G150" s="180"/>
      <c r="H150" s="183" t="s">
        <v>1621</v>
      </c>
      <c r="I150" s="184">
        <v>0.1</v>
      </c>
      <c r="J150" s="111"/>
      <c r="K150" s="179"/>
      <c r="L150" s="180">
        <f t="shared" si="2"/>
        <v>0.1</v>
      </c>
      <c r="M150" s="179"/>
    </row>
    <row r="151" spans="1:13" ht="12.75">
      <c r="A151" s="179">
        <v>109</v>
      </c>
      <c r="B151" s="157" t="s">
        <v>1849</v>
      </c>
      <c r="C151" s="181" t="s">
        <v>210</v>
      </c>
      <c r="D151" s="123"/>
      <c r="E151" s="150" t="s">
        <v>428</v>
      </c>
      <c r="F151" s="126"/>
      <c r="G151" s="180"/>
      <c r="H151" s="120"/>
      <c r="I151" s="180"/>
      <c r="J151" s="120" t="s">
        <v>436</v>
      </c>
      <c r="K151" s="179">
        <v>0.75</v>
      </c>
      <c r="L151" s="180">
        <f t="shared" si="2"/>
        <v>0.75</v>
      </c>
      <c r="M151" s="179"/>
    </row>
    <row r="152" spans="1:13" ht="12.75">
      <c r="A152" s="179">
        <v>182</v>
      </c>
      <c r="B152" s="120" t="s">
        <v>820</v>
      </c>
      <c r="C152" s="159" t="s">
        <v>821</v>
      </c>
      <c r="D152" s="151" t="s">
        <v>804</v>
      </c>
      <c r="E152" s="100"/>
      <c r="F152" s="180"/>
      <c r="G152" s="179"/>
      <c r="H152" s="120" t="s">
        <v>712</v>
      </c>
      <c r="I152" s="180">
        <v>0.5</v>
      </c>
      <c r="J152" s="101"/>
      <c r="K152" s="180"/>
      <c r="L152" s="180">
        <f t="shared" si="2"/>
        <v>0.5</v>
      </c>
      <c r="M152" s="179"/>
    </row>
    <row r="153" spans="1:13" ht="12.75">
      <c r="A153" s="179">
        <v>395</v>
      </c>
      <c r="B153" s="120" t="s">
        <v>743</v>
      </c>
      <c r="C153" s="159" t="s">
        <v>241</v>
      </c>
      <c r="D153" s="151" t="s">
        <v>737</v>
      </c>
      <c r="E153" s="123"/>
      <c r="F153" s="126"/>
      <c r="G153" s="180"/>
      <c r="H153" s="120" t="s">
        <v>719</v>
      </c>
      <c r="I153" s="180">
        <v>0.1</v>
      </c>
      <c r="J153" s="120"/>
      <c r="K153" s="179"/>
      <c r="L153" s="180">
        <f t="shared" si="2"/>
        <v>0.1</v>
      </c>
      <c r="M153" s="179"/>
    </row>
    <row r="154" spans="1:13" ht="12.75">
      <c r="A154" s="179">
        <v>56</v>
      </c>
      <c r="B154" s="130" t="s">
        <v>2694</v>
      </c>
      <c r="C154" s="181" t="s">
        <v>241</v>
      </c>
      <c r="D154" s="186"/>
      <c r="E154" s="131" t="s">
        <v>297</v>
      </c>
      <c r="F154" s="126"/>
      <c r="G154" s="126"/>
      <c r="H154" s="125"/>
      <c r="I154" s="126"/>
      <c r="J154" s="120" t="s">
        <v>295</v>
      </c>
      <c r="K154" s="120">
        <v>1</v>
      </c>
      <c r="L154" s="180">
        <f t="shared" si="2"/>
        <v>1</v>
      </c>
      <c r="M154" s="120"/>
    </row>
    <row r="155" spans="1:13" ht="12.75">
      <c r="A155" s="179">
        <v>86</v>
      </c>
      <c r="B155" s="125" t="s">
        <v>256</v>
      </c>
      <c r="C155" s="181" t="s">
        <v>241</v>
      </c>
      <c r="D155" s="185"/>
      <c r="E155" s="150" t="s">
        <v>439</v>
      </c>
      <c r="F155" s="126"/>
      <c r="G155" s="126"/>
      <c r="H155" s="183" t="s">
        <v>1622</v>
      </c>
      <c r="I155" s="126">
        <v>0.167</v>
      </c>
      <c r="J155" s="120" t="s">
        <v>436</v>
      </c>
      <c r="K155" s="120">
        <v>0.75</v>
      </c>
      <c r="L155" s="180">
        <f t="shared" si="2"/>
        <v>0.917</v>
      </c>
      <c r="M155" s="120"/>
    </row>
    <row r="156" spans="1:13" ht="12.75">
      <c r="A156" s="179">
        <v>110</v>
      </c>
      <c r="B156" s="157" t="s">
        <v>1792</v>
      </c>
      <c r="C156" s="181" t="s">
        <v>241</v>
      </c>
      <c r="D156" s="130"/>
      <c r="E156" s="131" t="s">
        <v>44</v>
      </c>
      <c r="F156" s="126"/>
      <c r="G156" s="126"/>
      <c r="H156" s="125"/>
      <c r="I156" s="126"/>
      <c r="J156" s="120" t="s">
        <v>436</v>
      </c>
      <c r="K156" s="120">
        <v>0.75</v>
      </c>
      <c r="L156" s="180">
        <f t="shared" si="2"/>
        <v>0.75</v>
      </c>
      <c r="M156" s="120"/>
    </row>
    <row r="157" spans="1:13" ht="12.75">
      <c r="A157" s="179">
        <v>396</v>
      </c>
      <c r="B157" s="120" t="s">
        <v>717</v>
      </c>
      <c r="C157" s="159" t="s">
        <v>241</v>
      </c>
      <c r="D157" s="151" t="s">
        <v>708</v>
      </c>
      <c r="E157" s="123"/>
      <c r="F157" s="126"/>
      <c r="G157" s="180"/>
      <c r="H157" s="120" t="s">
        <v>719</v>
      </c>
      <c r="I157" s="180">
        <v>0.1</v>
      </c>
      <c r="J157" s="120"/>
      <c r="K157" s="179"/>
      <c r="L157" s="180">
        <f t="shared" si="2"/>
        <v>0.1</v>
      </c>
      <c r="M157" s="179"/>
    </row>
    <row r="158" spans="1:13" ht="12.75">
      <c r="A158" s="179">
        <v>87</v>
      </c>
      <c r="B158" s="186" t="s">
        <v>1807</v>
      </c>
      <c r="C158" s="181" t="s">
        <v>55</v>
      </c>
      <c r="D158" s="186" t="s">
        <v>424</v>
      </c>
      <c r="E158" s="123"/>
      <c r="F158" s="126"/>
      <c r="G158" s="126"/>
      <c r="H158" s="183" t="s">
        <v>1622</v>
      </c>
      <c r="I158" s="126">
        <v>0.167</v>
      </c>
      <c r="J158" s="120" t="s">
        <v>436</v>
      </c>
      <c r="K158" s="120">
        <v>0.75</v>
      </c>
      <c r="L158" s="180">
        <f t="shared" si="2"/>
        <v>0.917</v>
      </c>
      <c r="M158" s="120"/>
    </row>
    <row r="159" spans="1:13" ht="12.75">
      <c r="A159" s="179">
        <v>25</v>
      </c>
      <c r="B159" s="181" t="s">
        <v>1776</v>
      </c>
      <c r="C159" s="181" t="s">
        <v>55</v>
      </c>
      <c r="D159" s="150" t="s">
        <v>431</v>
      </c>
      <c r="E159" s="101"/>
      <c r="F159" s="140"/>
      <c r="G159" s="126"/>
      <c r="H159" s="125"/>
      <c r="I159" s="126"/>
      <c r="J159" s="120" t="s">
        <v>389</v>
      </c>
      <c r="K159" s="120">
        <v>1.33</v>
      </c>
      <c r="L159" s="180">
        <f t="shared" si="2"/>
        <v>1.33</v>
      </c>
      <c r="M159" s="120"/>
    </row>
    <row r="160" spans="1:13" ht="12.75">
      <c r="A160" s="179">
        <v>264</v>
      </c>
      <c r="B160" s="182" t="s">
        <v>1725</v>
      </c>
      <c r="C160" s="120" t="s">
        <v>55</v>
      </c>
      <c r="D160" s="183" t="s">
        <v>1601</v>
      </c>
      <c r="E160" s="123"/>
      <c r="F160" s="126"/>
      <c r="G160" s="180"/>
      <c r="H160" s="183" t="s">
        <v>1622</v>
      </c>
      <c r="I160" s="184">
        <v>0.16666666666666666</v>
      </c>
      <c r="J160" s="111"/>
      <c r="K160" s="179"/>
      <c r="L160" s="180">
        <f t="shared" si="2"/>
        <v>0.16666666666666666</v>
      </c>
      <c r="M160" s="179"/>
    </row>
    <row r="161" spans="1:13" ht="12.75">
      <c r="A161" s="179">
        <v>57</v>
      </c>
      <c r="B161" s="157" t="s">
        <v>1831</v>
      </c>
      <c r="C161" s="181" t="s">
        <v>40</v>
      </c>
      <c r="D161" s="150" t="s">
        <v>443</v>
      </c>
      <c r="E161" s="185"/>
      <c r="F161" s="126"/>
      <c r="G161" s="126"/>
      <c r="H161" s="125"/>
      <c r="I161" s="126"/>
      <c r="J161" s="120" t="s">
        <v>97</v>
      </c>
      <c r="K161" s="120">
        <v>1</v>
      </c>
      <c r="L161" s="180">
        <f t="shared" si="2"/>
        <v>1</v>
      </c>
      <c r="M161" s="120"/>
    </row>
    <row r="162" spans="1:13" ht="12.75">
      <c r="A162" s="179">
        <v>58</v>
      </c>
      <c r="B162" s="181" t="s">
        <v>1744</v>
      </c>
      <c r="C162" s="181" t="s">
        <v>117</v>
      </c>
      <c r="D162" s="181"/>
      <c r="E162" s="150" t="s">
        <v>425</v>
      </c>
      <c r="F162" s="190"/>
      <c r="G162" s="190"/>
      <c r="H162" s="125"/>
      <c r="I162" s="126"/>
      <c r="J162" s="120" t="s">
        <v>97</v>
      </c>
      <c r="K162" s="177">
        <v>1</v>
      </c>
      <c r="L162" s="180">
        <f t="shared" si="2"/>
        <v>1</v>
      </c>
      <c r="M162" s="177"/>
    </row>
    <row r="163" spans="1:13" ht="12.75">
      <c r="A163" s="179">
        <v>17</v>
      </c>
      <c r="B163" s="93" t="s">
        <v>1789</v>
      </c>
      <c r="C163" s="181" t="s">
        <v>1753</v>
      </c>
      <c r="D163" s="130"/>
      <c r="E163" s="186" t="s">
        <v>438</v>
      </c>
      <c r="F163" s="126"/>
      <c r="G163" s="126"/>
      <c r="H163" s="125"/>
      <c r="I163" s="126"/>
      <c r="J163" s="196" t="s">
        <v>87</v>
      </c>
      <c r="K163" s="120">
        <v>1.5</v>
      </c>
      <c r="L163" s="180">
        <f t="shared" si="2"/>
        <v>1.5</v>
      </c>
      <c r="M163" s="120"/>
    </row>
    <row r="164" spans="1:13" ht="12.75">
      <c r="A164" s="179">
        <v>59</v>
      </c>
      <c r="B164" s="125" t="s">
        <v>36</v>
      </c>
      <c r="C164" s="181" t="s">
        <v>1753</v>
      </c>
      <c r="D164" s="150" t="s">
        <v>443</v>
      </c>
      <c r="E164" s="123"/>
      <c r="F164" s="126"/>
      <c r="G164" s="126"/>
      <c r="H164" s="125"/>
      <c r="I164" s="126"/>
      <c r="J164" s="120" t="s">
        <v>97</v>
      </c>
      <c r="K164" s="120">
        <v>1</v>
      </c>
      <c r="L164" s="180">
        <f t="shared" si="2"/>
        <v>1</v>
      </c>
      <c r="M164" s="120"/>
    </row>
    <row r="165" spans="1:13" ht="12.75">
      <c r="A165" s="179">
        <v>183</v>
      </c>
      <c r="B165" s="120" t="s">
        <v>266</v>
      </c>
      <c r="C165" s="159" t="s">
        <v>350</v>
      </c>
      <c r="D165" s="151" t="s">
        <v>760</v>
      </c>
      <c r="E165" s="100"/>
      <c r="F165" s="180"/>
      <c r="G165" s="179"/>
      <c r="H165" s="120" t="s">
        <v>712</v>
      </c>
      <c r="I165" s="180">
        <v>0.5</v>
      </c>
      <c r="J165" s="101"/>
      <c r="K165" s="180"/>
      <c r="L165" s="180">
        <f t="shared" si="2"/>
        <v>0.5</v>
      </c>
      <c r="M165" s="179"/>
    </row>
    <row r="166" spans="1:13" ht="12.75">
      <c r="A166" s="179">
        <v>184</v>
      </c>
      <c r="B166" s="120" t="s">
        <v>829</v>
      </c>
      <c r="C166" s="159" t="s">
        <v>350</v>
      </c>
      <c r="D166" s="151" t="s">
        <v>732</v>
      </c>
      <c r="E166" s="123"/>
      <c r="F166" s="126"/>
      <c r="G166" s="180"/>
      <c r="H166" s="120" t="s">
        <v>712</v>
      </c>
      <c r="I166" s="180">
        <v>0.5</v>
      </c>
      <c r="J166" s="120"/>
      <c r="K166" s="179"/>
      <c r="L166" s="180">
        <f t="shared" si="2"/>
        <v>0.5</v>
      </c>
      <c r="M166" s="179"/>
    </row>
    <row r="167" spans="1:13" ht="12.75">
      <c r="A167" s="179">
        <v>432</v>
      </c>
      <c r="B167" s="182" t="s">
        <v>1903</v>
      </c>
      <c r="C167" s="120" t="s">
        <v>350</v>
      </c>
      <c r="D167" s="183" t="s">
        <v>1610</v>
      </c>
      <c r="E167" s="123"/>
      <c r="F167" s="126"/>
      <c r="G167" s="180"/>
      <c r="H167" s="183" t="s">
        <v>1609</v>
      </c>
      <c r="I167" s="184">
        <v>0.08333333333333333</v>
      </c>
      <c r="J167" s="111"/>
      <c r="K167" s="179"/>
      <c r="L167" s="180">
        <f t="shared" si="2"/>
        <v>0.08333333333333333</v>
      </c>
      <c r="M167" s="179"/>
    </row>
    <row r="168" spans="1:13" ht="12.75">
      <c r="A168" s="179">
        <v>60</v>
      </c>
      <c r="B168" s="130" t="s">
        <v>1716</v>
      </c>
      <c r="C168" s="181" t="s">
        <v>1144</v>
      </c>
      <c r="D168" s="150" t="s">
        <v>431</v>
      </c>
      <c r="E168" s="131"/>
      <c r="F168" s="126"/>
      <c r="G168" s="126"/>
      <c r="H168" s="125"/>
      <c r="I168" s="126"/>
      <c r="J168" s="120" t="s">
        <v>97</v>
      </c>
      <c r="K168" s="120">
        <v>1</v>
      </c>
      <c r="L168" s="180">
        <f t="shared" si="2"/>
        <v>1</v>
      </c>
      <c r="M168" s="120"/>
    </row>
    <row r="169" spans="1:13" ht="12.75">
      <c r="A169" s="179">
        <v>61</v>
      </c>
      <c r="B169" s="120" t="s">
        <v>1907</v>
      </c>
      <c r="C169" s="159" t="s">
        <v>105</v>
      </c>
      <c r="D169" s="151" t="s">
        <v>2488</v>
      </c>
      <c r="E169" s="100"/>
      <c r="F169" s="180" t="s">
        <v>2489</v>
      </c>
      <c r="G169" s="179">
        <v>1</v>
      </c>
      <c r="H169" s="120"/>
      <c r="I169" s="180"/>
      <c r="J169" s="101"/>
      <c r="K169" s="180"/>
      <c r="L169" s="180">
        <f t="shared" si="2"/>
        <v>1</v>
      </c>
      <c r="M169" s="179"/>
    </row>
    <row r="170" spans="1:13" ht="12.75">
      <c r="A170" s="179">
        <v>36</v>
      </c>
      <c r="B170" s="120" t="s">
        <v>50</v>
      </c>
      <c r="C170" s="93" t="s">
        <v>105</v>
      </c>
      <c r="D170" s="154" t="s">
        <v>314</v>
      </c>
      <c r="E170" s="101"/>
      <c r="F170" s="331" t="s">
        <v>624</v>
      </c>
      <c r="G170" s="180">
        <v>1</v>
      </c>
      <c r="H170" s="183" t="s">
        <v>1612</v>
      </c>
      <c r="I170" s="180">
        <v>0.125</v>
      </c>
      <c r="J170" s="120"/>
      <c r="K170" s="179"/>
      <c r="L170" s="180">
        <f t="shared" si="2"/>
        <v>1.125</v>
      </c>
      <c r="M170" s="179"/>
    </row>
    <row r="171" spans="1:13" ht="12.75">
      <c r="A171" s="179">
        <v>307</v>
      </c>
      <c r="B171" s="120" t="s">
        <v>154</v>
      </c>
      <c r="C171" s="159" t="s">
        <v>105</v>
      </c>
      <c r="D171" s="151" t="s">
        <v>804</v>
      </c>
      <c r="E171" s="100"/>
      <c r="F171" s="180"/>
      <c r="G171" s="179"/>
      <c r="H171" s="120" t="s">
        <v>802</v>
      </c>
      <c r="I171" s="180">
        <v>0.125</v>
      </c>
      <c r="J171" s="101"/>
      <c r="K171" s="180"/>
      <c r="L171" s="180">
        <f t="shared" si="2"/>
        <v>0.125</v>
      </c>
      <c r="M171" s="179"/>
    </row>
    <row r="172" spans="1:13" ht="12.75">
      <c r="A172" s="179">
        <v>185</v>
      </c>
      <c r="B172" s="120" t="s">
        <v>607</v>
      </c>
      <c r="C172" s="159" t="s">
        <v>72</v>
      </c>
      <c r="D172" s="151" t="s">
        <v>760</v>
      </c>
      <c r="E172" s="100"/>
      <c r="F172" s="180"/>
      <c r="G172" s="179"/>
      <c r="H172" s="120" t="s">
        <v>712</v>
      </c>
      <c r="I172" s="180">
        <v>0.5</v>
      </c>
      <c r="J172" s="101"/>
      <c r="K172" s="180"/>
      <c r="L172" s="180">
        <f t="shared" si="2"/>
        <v>0.5</v>
      </c>
      <c r="M172" s="179"/>
    </row>
    <row r="173" spans="1:13" ht="12.75">
      <c r="A173" s="179">
        <v>308</v>
      </c>
      <c r="B173" s="120" t="s">
        <v>724</v>
      </c>
      <c r="C173" s="159" t="s">
        <v>332</v>
      </c>
      <c r="D173" s="151" t="s">
        <v>722</v>
      </c>
      <c r="E173" s="123"/>
      <c r="F173" s="126"/>
      <c r="G173" s="180"/>
      <c r="H173" s="120" t="s">
        <v>713</v>
      </c>
      <c r="I173" s="180">
        <v>0.125</v>
      </c>
      <c r="J173" s="120"/>
      <c r="K173" s="179"/>
      <c r="L173" s="180">
        <f t="shared" si="2"/>
        <v>0.125</v>
      </c>
      <c r="M173" s="179"/>
    </row>
    <row r="174" spans="1:13" ht="12.75">
      <c r="A174" s="179">
        <v>397</v>
      </c>
      <c r="B174" s="120" t="s">
        <v>670</v>
      </c>
      <c r="C174" s="159" t="s">
        <v>332</v>
      </c>
      <c r="D174" s="151" t="s">
        <v>737</v>
      </c>
      <c r="E174" s="123"/>
      <c r="F174" s="126"/>
      <c r="G174" s="180"/>
      <c r="H174" s="120" t="s">
        <v>719</v>
      </c>
      <c r="I174" s="180">
        <v>0.1</v>
      </c>
      <c r="J174" s="120"/>
      <c r="K174" s="179"/>
      <c r="L174" s="180">
        <f t="shared" si="2"/>
        <v>0.1</v>
      </c>
      <c r="M174" s="179"/>
    </row>
    <row r="175" spans="1:13" ht="12.75">
      <c r="A175" s="179">
        <v>224</v>
      </c>
      <c r="B175" s="120" t="s">
        <v>2603</v>
      </c>
      <c r="C175" s="120" t="s">
        <v>332</v>
      </c>
      <c r="D175" s="123"/>
      <c r="E175" s="123" t="s">
        <v>44</v>
      </c>
      <c r="F175" s="126"/>
      <c r="G175" s="180"/>
      <c r="H175" s="31" t="s">
        <v>2600</v>
      </c>
      <c r="I175" s="180">
        <v>0.25</v>
      </c>
      <c r="J175" s="120"/>
      <c r="K175" s="179"/>
      <c r="L175" s="180">
        <f t="shared" si="2"/>
        <v>0.25</v>
      </c>
      <c r="M175" s="179"/>
    </row>
    <row r="176" spans="1:13" ht="12.75">
      <c r="A176" s="179">
        <v>398</v>
      </c>
      <c r="B176" s="120" t="s">
        <v>718</v>
      </c>
      <c r="C176" s="159" t="s">
        <v>263</v>
      </c>
      <c r="D176" s="151" t="s">
        <v>708</v>
      </c>
      <c r="E176" s="123"/>
      <c r="F176" s="126"/>
      <c r="G176" s="180"/>
      <c r="H176" s="120" t="s">
        <v>719</v>
      </c>
      <c r="I176" s="180">
        <v>0.1</v>
      </c>
      <c r="J176" s="120"/>
      <c r="K176" s="179"/>
      <c r="L176" s="180">
        <f t="shared" si="2"/>
        <v>0.1</v>
      </c>
      <c r="M176" s="179"/>
    </row>
    <row r="177" spans="1:13" ht="25.5">
      <c r="A177" s="179">
        <v>92</v>
      </c>
      <c r="B177" s="120" t="s">
        <v>855</v>
      </c>
      <c r="C177" s="159" t="s">
        <v>263</v>
      </c>
      <c r="D177" s="151" t="s">
        <v>732</v>
      </c>
      <c r="E177" s="100"/>
      <c r="F177" s="180"/>
      <c r="G177" s="179"/>
      <c r="H177" s="125" t="s">
        <v>2617</v>
      </c>
      <c r="I177" s="180">
        <f>0.1+0.67</f>
        <v>0.77</v>
      </c>
      <c r="J177" s="101"/>
      <c r="K177" s="180"/>
      <c r="L177" s="180">
        <f t="shared" si="2"/>
        <v>0.77</v>
      </c>
      <c r="M177" s="179"/>
    </row>
    <row r="178" spans="1:13" ht="12.75">
      <c r="A178" s="179">
        <v>62</v>
      </c>
      <c r="B178" s="130" t="s">
        <v>1783</v>
      </c>
      <c r="C178" s="181" t="s">
        <v>164</v>
      </c>
      <c r="D178" s="150" t="s">
        <v>434</v>
      </c>
      <c r="E178" s="131"/>
      <c r="F178" s="126"/>
      <c r="G178" s="126"/>
      <c r="H178" s="125"/>
      <c r="I178" s="126"/>
      <c r="J178" s="120" t="s">
        <v>97</v>
      </c>
      <c r="K178" s="120">
        <v>1</v>
      </c>
      <c r="L178" s="180">
        <f t="shared" si="2"/>
        <v>1</v>
      </c>
      <c r="M178" s="120"/>
    </row>
    <row r="179" spans="1:13" ht="12.75">
      <c r="A179" s="179">
        <v>111</v>
      </c>
      <c r="B179" s="120" t="s">
        <v>1793</v>
      </c>
      <c r="C179" s="181" t="s">
        <v>164</v>
      </c>
      <c r="D179" s="123"/>
      <c r="E179" s="131" t="s">
        <v>44</v>
      </c>
      <c r="F179" s="126"/>
      <c r="G179" s="126"/>
      <c r="H179" s="125"/>
      <c r="I179" s="126"/>
      <c r="J179" s="120" t="s">
        <v>436</v>
      </c>
      <c r="K179" s="120">
        <v>0.75</v>
      </c>
      <c r="L179" s="180">
        <f t="shared" si="2"/>
        <v>0.75</v>
      </c>
      <c r="M179" s="120"/>
    </row>
    <row r="180" spans="1:13" ht="12.75">
      <c r="A180" s="179">
        <v>309</v>
      </c>
      <c r="B180" s="182" t="s">
        <v>1908</v>
      </c>
      <c r="C180" s="120" t="s">
        <v>164</v>
      </c>
      <c r="D180" s="183" t="s">
        <v>1598</v>
      </c>
      <c r="E180" s="123"/>
      <c r="F180" s="126"/>
      <c r="G180" s="180"/>
      <c r="H180" s="183" t="s">
        <v>1599</v>
      </c>
      <c r="I180" s="184">
        <v>0.125</v>
      </c>
      <c r="J180" s="111"/>
      <c r="K180" s="179"/>
      <c r="L180" s="180">
        <f t="shared" si="2"/>
        <v>0.125</v>
      </c>
      <c r="M180" s="179"/>
    </row>
    <row r="181" spans="1:13" ht="12.75">
      <c r="A181" s="179">
        <v>265</v>
      </c>
      <c r="B181" s="182" t="s">
        <v>1896</v>
      </c>
      <c r="C181" s="120" t="s">
        <v>164</v>
      </c>
      <c r="D181" s="183" t="s">
        <v>1617</v>
      </c>
      <c r="E181" s="123"/>
      <c r="F181" s="126"/>
      <c r="G181" s="180"/>
      <c r="H181" s="183" t="s">
        <v>1616</v>
      </c>
      <c r="I181" s="184">
        <v>0.16666666666666666</v>
      </c>
      <c r="J181" s="111"/>
      <c r="K181" s="179"/>
      <c r="L181" s="180">
        <f t="shared" si="2"/>
        <v>0.16666666666666666</v>
      </c>
      <c r="M181" s="179"/>
    </row>
    <row r="182" spans="1:13" ht="12.75">
      <c r="A182" s="179">
        <v>112</v>
      </c>
      <c r="B182" s="130" t="s">
        <v>1801</v>
      </c>
      <c r="C182" s="181" t="s">
        <v>164</v>
      </c>
      <c r="D182" s="197"/>
      <c r="E182" s="130" t="s">
        <v>441</v>
      </c>
      <c r="F182" s="126"/>
      <c r="G182" s="126"/>
      <c r="H182" s="125"/>
      <c r="I182" s="126"/>
      <c r="J182" s="120" t="s">
        <v>436</v>
      </c>
      <c r="K182" s="120">
        <v>0.75</v>
      </c>
      <c r="L182" s="180">
        <f t="shared" si="2"/>
        <v>0.75</v>
      </c>
      <c r="M182" s="120"/>
    </row>
    <row r="183" spans="1:13" ht="12.75">
      <c r="A183" s="179">
        <v>63</v>
      </c>
      <c r="B183" s="181" t="s">
        <v>1788</v>
      </c>
      <c r="C183" s="181" t="s">
        <v>164</v>
      </c>
      <c r="D183" s="150" t="s">
        <v>437</v>
      </c>
      <c r="E183" s="131"/>
      <c r="F183" s="126"/>
      <c r="G183" s="126"/>
      <c r="H183" s="125"/>
      <c r="I183" s="126"/>
      <c r="J183" s="120" t="s">
        <v>97</v>
      </c>
      <c r="K183" s="120">
        <v>1</v>
      </c>
      <c r="L183" s="180">
        <f t="shared" si="2"/>
        <v>1</v>
      </c>
      <c r="M183" s="120"/>
    </row>
    <row r="184" spans="1:13" ht="12.75">
      <c r="A184" s="179">
        <v>64</v>
      </c>
      <c r="B184" s="186" t="s">
        <v>1761</v>
      </c>
      <c r="C184" s="181" t="s">
        <v>164</v>
      </c>
      <c r="D184" s="186" t="s">
        <v>426</v>
      </c>
      <c r="E184" s="186"/>
      <c r="F184" s="198"/>
      <c r="G184" s="186"/>
      <c r="H184" s="186"/>
      <c r="I184" s="198"/>
      <c r="J184" s="120" t="s">
        <v>97</v>
      </c>
      <c r="K184" s="120">
        <v>1</v>
      </c>
      <c r="L184" s="180">
        <f t="shared" si="2"/>
        <v>1</v>
      </c>
      <c r="M184" s="186"/>
    </row>
    <row r="185" spans="1:13" ht="12.75">
      <c r="A185" s="179">
        <v>245</v>
      </c>
      <c r="B185" s="120" t="s">
        <v>767</v>
      </c>
      <c r="C185" s="159" t="s">
        <v>164</v>
      </c>
      <c r="D185" s="151" t="s">
        <v>722</v>
      </c>
      <c r="E185" s="123"/>
      <c r="F185" s="126"/>
      <c r="G185" s="180"/>
      <c r="H185" s="120" t="s">
        <v>729</v>
      </c>
      <c r="I185" s="180">
        <v>0.167</v>
      </c>
      <c r="J185" s="120"/>
      <c r="K185" s="179"/>
      <c r="L185" s="180">
        <f t="shared" si="2"/>
        <v>0.167</v>
      </c>
      <c r="M185" s="179"/>
    </row>
    <row r="186" spans="1:13" ht="12.75">
      <c r="A186" s="179">
        <v>4</v>
      </c>
      <c r="B186" s="120" t="s">
        <v>1730</v>
      </c>
      <c r="C186" s="181" t="s">
        <v>164</v>
      </c>
      <c r="D186" s="123" t="s">
        <v>431</v>
      </c>
      <c r="E186" s="123"/>
      <c r="F186" s="126"/>
      <c r="G186" s="126"/>
      <c r="H186" s="120"/>
      <c r="I186" s="126"/>
      <c r="J186" s="120" t="s">
        <v>88</v>
      </c>
      <c r="K186" s="120">
        <v>3</v>
      </c>
      <c r="L186" s="180">
        <f t="shared" si="2"/>
        <v>3</v>
      </c>
      <c r="M186" s="120"/>
    </row>
    <row r="187" spans="1:13" ht="12.75">
      <c r="A187" s="179">
        <v>186</v>
      </c>
      <c r="B187" s="47" t="s">
        <v>50</v>
      </c>
      <c r="C187" s="31" t="s">
        <v>212</v>
      </c>
      <c r="D187" s="34" t="s">
        <v>424</v>
      </c>
      <c r="E187" s="43"/>
      <c r="F187" s="78"/>
      <c r="G187" s="12"/>
      <c r="H187" s="31" t="s">
        <v>2595</v>
      </c>
      <c r="I187" s="78">
        <v>0.5</v>
      </c>
      <c r="J187" s="47"/>
      <c r="K187" s="47"/>
      <c r="L187" s="180">
        <f t="shared" si="2"/>
        <v>0.5</v>
      </c>
      <c r="M187" s="22"/>
    </row>
    <row r="188" spans="1:13" ht="12.75">
      <c r="A188" s="179">
        <v>113</v>
      </c>
      <c r="B188" s="181" t="s">
        <v>36</v>
      </c>
      <c r="C188" s="181" t="s">
        <v>212</v>
      </c>
      <c r="D188" s="120" t="s">
        <v>424</v>
      </c>
      <c r="E188" s="181"/>
      <c r="F188" s="126"/>
      <c r="G188" s="126"/>
      <c r="H188" s="125"/>
      <c r="I188" s="126"/>
      <c r="J188" s="120" t="s">
        <v>436</v>
      </c>
      <c r="K188" s="120">
        <v>0.75</v>
      </c>
      <c r="L188" s="180">
        <f t="shared" si="2"/>
        <v>0.75</v>
      </c>
      <c r="M188" s="120"/>
    </row>
    <row r="189" spans="1:13" ht="12.75">
      <c r="A189" s="179">
        <v>310</v>
      </c>
      <c r="B189" s="120" t="s">
        <v>862</v>
      </c>
      <c r="C189" s="159" t="s">
        <v>212</v>
      </c>
      <c r="D189" s="191" t="s">
        <v>863</v>
      </c>
      <c r="E189" s="123"/>
      <c r="F189" s="126"/>
      <c r="G189" s="180"/>
      <c r="H189" s="120" t="s">
        <v>713</v>
      </c>
      <c r="I189" s="180">
        <v>0.125</v>
      </c>
      <c r="J189" s="120"/>
      <c r="K189" s="179"/>
      <c r="L189" s="180">
        <f t="shared" si="2"/>
        <v>0.125</v>
      </c>
      <c r="M189" s="179"/>
    </row>
    <row r="190" spans="1:13" ht="12.75">
      <c r="A190" s="179">
        <v>187</v>
      </c>
      <c r="B190" s="120" t="s">
        <v>751</v>
      </c>
      <c r="C190" s="159" t="s">
        <v>161</v>
      </c>
      <c r="D190" s="151" t="s">
        <v>737</v>
      </c>
      <c r="E190" s="123"/>
      <c r="F190" s="126"/>
      <c r="G190" s="180"/>
      <c r="H190" s="120" t="s">
        <v>736</v>
      </c>
      <c r="I190" s="180">
        <v>0.5</v>
      </c>
      <c r="J190" s="120"/>
      <c r="K190" s="179"/>
      <c r="L190" s="180">
        <f t="shared" si="2"/>
        <v>0.5</v>
      </c>
      <c r="M190" s="179"/>
    </row>
    <row r="191" spans="1:13" ht="12.75">
      <c r="A191" s="179">
        <v>89</v>
      </c>
      <c r="B191" s="157" t="s">
        <v>1790</v>
      </c>
      <c r="C191" s="181" t="s">
        <v>161</v>
      </c>
      <c r="D191" s="186"/>
      <c r="E191" s="150" t="s">
        <v>439</v>
      </c>
      <c r="F191" s="126"/>
      <c r="G191" s="126"/>
      <c r="H191" s="183" t="s">
        <v>1599</v>
      </c>
      <c r="I191" s="126">
        <v>0.125</v>
      </c>
      <c r="J191" s="120" t="s">
        <v>436</v>
      </c>
      <c r="K191" s="120">
        <v>0.75</v>
      </c>
      <c r="L191" s="180">
        <f t="shared" si="2"/>
        <v>0.875</v>
      </c>
      <c r="M191" s="120"/>
    </row>
    <row r="192" spans="1:13" ht="12.75">
      <c r="A192" s="179">
        <v>114</v>
      </c>
      <c r="B192" s="120" t="s">
        <v>1851</v>
      </c>
      <c r="C192" s="181" t="s">
        <v>161</v>
      </c>
      <c r="D192" s="123"/>
      <c r="E192" s="150" t="s">
        <v>428</v>
      </c>
      <c r="F192" s="126"/>
      <c r="G192" s="180"/>
      <c r="H192" s="120"/>
      <c r="I192" s="180"/>
      <c r="J192" s="120" t="s">
        <v>436</v>
      </c>
      <c r="K192" s="179">
        <v>0.75</v>
      </c>
      <c r="L192" s="180">
        <f t="shared" si="2"/>
        <v>0.75</v>
      </c>
      <c r="M192" s="179"/>
    </row>
    <row r="193" spans="1:13" ht="12.75">
      <c r="A193" s="179">
        <v>311</v>
      </c>
      <c r="B193" s="182" t="s">
        <v>1907</v>
      </c>
      <c r="C193" s="120" t="s">
        <v>48</v>
      </c>
      <c r="D193" s="183" t="s">
        <v>1603</v>
      </c>
      <c r="E193" s="123"/>
      <c r="F193" s="126"/>
      <c r="G193" s="180"/>
      <c r="H193" s="183" t="s">
        <v>1599</v>
      </c>
      <c r="I193" s="184">
        <v>0.125</v>
      </c>
      <c r="J193" s="111"/>
      <c r="K193" s="179"/>
      <c r="L193" s="180">
        <f t="shared" si="2"/>
        <v>0.125</v>
      </c>
      <c r="M193" s="179"/>
    </row>
    <row r="194" spans="1:13" ht="12.75">
      <c r="A194" s="179">
        <v>312</v>
      </c>
      <c r="B194" s="182" t="s">
        <v>1787</v>
      </c>
      <c r="C194" s="120" t="s">
        <v>48</v>
      </c>
      <c r="D194" s="183" t="s">
        <v>1613</v>
      </c>
      <c r="E194" s="123"/>
      <c r="F194" s="126"/>
      <c r="G194" s="180"/>
      <c r="H194" s="183" t="s">
        <v>1612</v>
      </c>
      <c r="I194" s="184">
        <v>0.125</v>
      </c>
      <c r="J194" s="111"/>
      <c r="K194" s="179"/>
      <c r="L194" s="180">
        <f t="shared" si="2"/>
        <v>0.125</v>
      </c>
      <c r="M194" s="179"/>
    </row>
    <row r="195" spans="1:13" ht="12.75">
      <c r="A195" s="179">
        <v>115</v>
      </c>
      <c r="B195" s="130" t="s">
        <v>363</v>
      </c>
      <c r="C195" s="181" t="s">
        <v>48</v>
      </c>
      <c r="D195" s="186" t="s">
        <v>424</v>
      </c>
      <c r="E195" s="131"/>
      <c r="F195" s="126"/>
      <c r="G195" s="126"/>
      <c r="H195" s="125"/>
      <c r="I195" s="126"/>
      <c r="J195" s="120" t="s">
        <v>436</v>
      </c>
      <c r="K195" s="120">
        <v>0.75</v>
      </c>
      <c r="L195" s="180">
        <f t="shared" si="2"/>
        <v>0.75</v>
      </c>
      <c r="M195" s="120"/>
    </row>
    <row r="196" spans="1:13" ht="12.75">
      <c r="A196" s="179">
        <v>40</v>
      </c>
      <c r="B196" s="130" t="s">
        <v>36</v>
      </c>
      <c r="C196" s="181" t="s">
        <v>48</v>
      </c>
      <c r="D196" s="150" t="s">
        <v>434</v>
      </c>
      <c r="E196" s="192"/>
      <c r="F196" s="190"/>
      <c r="G196" s="190"/>
      <c r="H196" s="183" t="s">
        <v>1621</v>
      </c>
      <c r="I196" s="190">
        <v>0.1</v>
      </c>
      <c r="J196" s="120" t="s">
        <v>97</v>
      </c>
      <c r="K196" s="177">
        <v>1</v>
      </c>
      <c r="L196" s="180">
        <f t="shared" si="2"/>
        <v>1.1</v>
      </c>
      <c r="M196" s="177"/>
    </row>
    <row r="197" spans="1:13" ht="12.75">
      <c r="A197" s="179">
        <v>266</v>
      </c>
      <c r="B197" s="182" t="s">
        <v>36</v>
      </c>
      <c r="C197" s="120" t="s">
        <v>48</v>
      </c>
      <c r="D197" s="183" t="s">
        <v>1502</v>
      </c>
      <c r="E197" s="123"/>
      <c r="F197" s="126"/>
      <c r="G197" s="180"/>
      <c r="H197" s="183" t="s">
        <v>1616</v>
      </c>
      <c r="I197" s="184">
        <v>0.16666666666666666</v>
      </c>
      <c r="J197" s="111"/>
      <c r="K197" s="179"/>
      <c r="L197" s="180">
        <f t="shared" si="2"/>
        <v>0.16666666666666666</v>
      </c>
      <c r="M197" s="179"/>
    </row>
    <row r="198" spans="1:13" ht="12.75">
      <c r="A198" s="179">
        <v>313</v>
      </c>
      <c r="B198" s="182" t="s">
        <v>1849</v>
      </c>
      <c r="C198" s="120" t="s">
        <v>48</v>
      </c>
      <c r="D198" s="183" t="s">
        <v>1605</v>
      </c>
      <c r="E198" s="123"/>
      <c r="F198" s="126"/>
      <c r="G198" s="180"/>
      <c r="H198" s="183" t="s">
        <v>1599</v>
      </c>
      <c r="I198" s="184">
        <v>0.125</v>
      </c>
      <c r="J198" s="111"/>
      <c r="K198" s="179"/>
      <c r="L198" s="180">
        <f t="shared" si="2"/>
        <v>0.125</v>
      </c>
      <c r="M198" s="179"/>
    </row>
    <row r="199" spans="1:13" ht="12.75">
      <c r="A199" s="179">
        <v>267</v>
      </c>
      <c r="B199" s="182" t="s">
        <v>1895</v>
      </c>
      <c r="C199" s="120" t="s">
        <v>48</v>
      </c>
      <c r="D199" s="183" t="s">
        <v>1618</v>
      </c>
      <c r="E199" s="123"/>
      <c r="F199" s="126"/>
      <c r="G199" s="180"/>
      <c r="H199" s="183" t="s">
        <v>1616</v>
      </c>
      <c r="I199" s="184">
        <v>0.16666666666666666</v>
      </c>
      <c r="J199" s="111"/>
      <c r="K199" s="179"/>
      <c r="L199" s="180">
        <f aca="true" t="shared" si="3" ref="L199:L262">K199+I199+G199</f>
        <v>0.16666666666666666</v>
      </c>
      <c r="M199" s="179"/>
    </row>
    <row r="200" spans="1:13" ht="12.75">
      <c r="A200" s="179">
        <v>314</v>
      </c>
      <c r="B200" s="120" t="s">
        <v>845</v>
      </c>
      <c r="C200" s="159" t="s">
        <v>48</v>
      </c>
      <c r="D200" s="151" t="s">
        <v>732</v>
      </c>
      <c r="E200" s="100"/>
      <c r="F200" s="180"/>
      <c r="G200" s="179"/>
      <c r="H200" s="120" t="s">
        <v>713</v>
      </c>
      <c r="I200" s="180">
        <v>0.125</v>
      </c>
      <c r="J200" s="101"/>
      <c r="K200" s="180"/>
      <c r="L200" s="180">
        <f t="shared" si="3"/>
        <v>0.125</v>
      </c>
      <c r="M200" s="179"/>
    </row>
    <row r="201" spans="1:13" ht="12.75">
      <c r="A201" s="179">
        <v>399</v>
      </c>
      <c r="B201" s="120" t="s">
        <v>271</v>
      </c>
      <c r="C201" s="159" t="s">
        <v>48</v>
      </c>
      <c r="D201" s="151" t="s">
        <v>722</v>
      </c>
      <c r="E201" s="123"/>
      <c r="F201" s="126"/>
      <c r="G201" s="180"/>
      <c r="H201" s="120" t="s">
        <v>719</v>
      </c>
      <c r="I201" s="180">
        <v>0.1</v>
      </c>
      <c r="J201" s="120"/>
      <c r="K201" s="179"/>
      <c r="L201" s="180">
        <f t="shared" si="3"/>
        <v>0.1</v>
      </c>
      <c r="M201" s="179"/>
    </row>
    <row r="202" spans="1:13" ht="12.75">
      <c r="A202" s="179">
        <v>315</v>
      </c>
      <c r="B202" s="182" t="s">
        <v>1889</v>
      </c>
      <c r="C202" s="120" t="s">
        <v>48</v>
      </c>
      <c r="D202" s="183" t="s">
        <v>1602</v>
      </c>
      <c r="E202" s="123"/>
      <c r="F202" s="126"/>
      <c r="G202" s="180"/>
      <c r="H202" s="183" t="s">
        <v>1599</v>
      </c>
      <c r="I202" s="184">
        <v>0.125</v>
      </c>
      <c r="J202" s="111"/>
      <c r="K202" s="179"/>
      <c r="L202" s="180">
        <f t="shared" si="3"/>
        <v>0.125</v>
      </c>
      <c r="M202" s="179"/>
    </row>
    <row r="203" spans="1:13" ht="12.75">
      <c r="A203" s="179">
        <v>8</v>
      </c>
      <c r="B203" s="120" t="s">
        <v>623</v>
      </c>
      <c r="C203" s="93" t="s">
        <v>48</v>
      </c>
      <c r="D203" s="154" t="s">
        <v>440</v>
      </c>
      <c r="E203" s="101"/>
      <c r="F203" s="331" t="s">
        <v>624</v>
      </c>
      <c r="G203" s="180">
        <v>1</v>
      </c>
      <c r="H203" s="183" t="s">
        <v>1616</v>
      </c>
      <c r="I203" s="180">
        <v>0.167</v>
      </c>
      <c r="J203" s="196" t="s">
        <v>87</v>
      </c>
      <c r="K203" s="179">
        <v>1.5</v>
      </c>
      <c r="L203" s="180">
        <f t="shared" si="3"/>
        <v>2.667</v>
      </c>
      <c r="M203" s="179"/>
    </row>
    <row r="204" spans="1:13" ht="12.75">
      <c r="A204" s="179">
        <v>188</v>
      </c>
      <c r="B204" s="120" t="s">
        <v>623</v>
      </c>
      <c r="C204" s="159" t="s">
        <v>48</v>
      </c>
      <c r="D204" s="151" t="s">
        <v>750</v>
      </c>
      <c r="E204" s="123"/>
      <c r="F204" s="126"/>
      <c r="G204" s="180"/>
      <c r="H204" s="120" t="s">
        <v>712</v>
      </c>
      <c r="I204" s="180">
        <v>0.5</v>
      </c>
      <c r="J204" s="120"/>
      <c r="K204" s="179"/>
      <c r="L204" s="180">
        <f t="shared" si="3"/>
        <v>0.5</v>
      </c>
      <c r="M204" s="179"/>
    </row>
    <row r="205" spans="1:13" ht="12.75">
      <c r="A205" s="179">
        <v>65</v>
      </c>
      <c r="B205" s="157" t="s">
        <v>1770</v>
      </c>
      <c r="C205" s="181" t="s">
        <v>48</v>
      </c>
      <c r="D205" s="130"/>
      <c r="E205" s="131" t="s">
        <v>428</v>
      </c>
      <c r="F205" s="126"/>
      <c r="G205" s="126"/>
      <c r="H205" s="125"/>
      <c r="I205" s="126"/>
      <c r="J205" s="120" t="s">
        <v>295</v>
      </c>
      <c r="K205" s="120">
        <v>1</v>
      </c>
      <c r="L205" s="180">
        <f t="shared" si="3"/>
        <v>1</v>
      </c>
      <c r="M205" s="120"/>
    </row>
    <row r="206" spans="1:13" ht="12.75">
      <c r="A206" s="179">
        <v>116</v>
      </c>
      <c r="B206" s="157" t="s">
        <v>1784</v>
      </c>
      <c r="C206" s="181" t="s">
        <v>915</v>
      </c>
      <c r="D206" s="93" t="s">
        <v>435</v>
      </c>
      <c r="E206" s="123"/>
      <c r="F206" s="126"/>
      <c r="G206" s="126"/>
      <c r="H206" s="125"/>
      <c r="I206" s="126"/>
      <c r="J206" s="120" t="s">
        <v>436</v>
      </c>
      <c r="K206" s="120">
        <v>0.75</v>
      </c>
      <c r="L206" s="180">
        <f t="shared" si="3"/>
        <v>0.75</v>
      </c>
      <c r="M206" s="120"/>
    </row>
    <row r="207" spans="1:13" ht="12.75">
      <c r="A207" s="179">
        <v>117</v>
      </c>
      <c r="B207" s="181" t="s">
        <v>1806</v>
      </c>
      <c r="C207" s="181" t="s">
        <v>1359</v>
      </c>
      <c r="D207" s="181"/>
      <c r="E207" s="150" t="s">
        <v>44</v>
      </c>
      <c r="F207" s="126"/>
      <c r="G207" s="126"/>
      <c r="H207" s="125"/>
      <c r="I207" s="126"/>
      <c r="J207" s="120" t="s">
        <v>436</v>
      </c>
      <c r="K207" s="120">
        <v>0.75</v>
      </c>
      <c r="L207" s="180">
        <f t="shared" si="3"/>
        <v>0.75</v>
      </c>
      <c r="M207" s="120"/>
    </row>
    <row r="208" spans="1:13" ht="38.25">
      <c r="A208" s="179">
        <v>13</v>
      </c>
      <c r="B208" s="120" t="s">
        <v>629</v>
      </c>
      <c r="C208" s="93" t="s">
        <v>630</v>
      </c>
      <c r="D208" s="154" t="s">
        <v>631</v>
      </c>
      <c r="E208" s="101"/>
      <c r="F208" s="331" t="s">
        <v>632</v>
      </c>
      <c r="G208" s="180">
        <v>1</v>
      </c>
      <c r="H208" s="125" t="s">
        <v>1920</v>
      </c>
      <c r="I208" s="180">
        <v>0.625</v>
      </c>
      <c r="J208" s="120"/>
      <c r="K208" s="179"/>
      <c r="L208" s="180">
        <f t="shared" si="3"/>
        <v>1.625</v>
      </c>
      <c r="M208" s="179"/>
    </row>
    <row r="209" spans="1:13" ht="38.25">
      <c r="A209" s="179">
        <v>233</v>
      </c>
      <c r="B209" s="120" t="s">
        <v>810</v>
      </c>
      <c r="C209" s="159" t="s">
        <v>630</v>
      </c>
      <c r="D209" s="151" t="s">
        <v>804</v>
      </c>
      <c r="E209" s="100"/>
      <c r="F209" s="180"/>
      <c r="G209" s="179"/>
      <c r="H209" s="125" t="s">
        <v>1921</v>
      </c>
      <c r="I209" s="180">
        <v>0.225</v>
      </c>
      <c r="J209" s="101"/>
      <c r="K209" s="180"/>
      <c r="L209" s="180">
        <f t="shared" si="3"/>
        <v>0.225</v>
      </c>
      <c r="M209" s="179"/>
    </row>
    <row r="210" spans="1:13" ht="12.75">
      <c r="A210" s="179">
        <v>189</v>
      </c>
      <c r="B210" s="120" t="s">
        <v>735</v>
      </c>
      <c r="C210" s="159" t="s">
        <v>630</v>
      </c>
      <c r="D210" s="151" t="s">
        <v>708</v>
      </c>
      <c r="E210" s="123"/>
      <c r="F210" s="126"/>
      <c r="G210" s="180"/>
      <c r="H210" s="120" t="s">
        <v>736</v>
      </c>
      <c r="I210" s="180">
        <v>0.5</v>
      </c>
      <c r="J210" s="120"/>
      <c r="K210" s="179"/>
      <c r="L210" s="180">
        <f t="shared" si="3"/>
        <v>0.5</v>
      </c>
      <c r="M210" s="179"/>
    </row>
    <row r="211" spans="1:13" ht="12.75">
      <c r="A211" s="179">
        <v>162</v>
      </c>
      <c r="B211" s="120" t="s">
        <v>239</v>
      </c>
      <c r="C211" s="181" t="s">
        <v>630</v>
      </c>
      <c r="D211" s="123"/>
      <c r="E211" s="185" t="s">
        <v>451</v>
      </c>
      <c r="F211" s="126"/>
      <c r="G211" s="180"/>
      <c r="H211" s="120"/>
      <c r="I211" s="180"/>
      <c r="J211" s="120" t="s">
        <v>122</v>
      </c>
      <c r="K211" s="120">
        <v>0.6</v>
      </c>
      <c r="L211" s="180">
        <f t="shared" si="3"/>
        <v>0.6</v>
      </c>
      <c r="M211" s="179"/>
    </row>
    <row r="212" spans="1:13" ht="12.75">
      <c r="A212" s="179">
        <v>225</v>
      </c>
      <c r="B212" s="120" t="s">
        <v>2599</v>
      </c>
      <c r="C212" s="181" t="s">
        <v>944</v>
      </c>
      <c r="D212" s="123"/>
      <c r="E212" s="185" t="s">
        <v>44</v>
      </c>
      <c r="F212" s="126"/>
      <c r="G212" s="180"/>
      <c r="H212" s="120" t="s">
        <v>2600</v>
      </c>
      <c r="I212" s="180">
        <v>0.25</v>
      </c>
      <c r="J212" s="120"/>
      <c r="K212" s="120"/>
      <c r="L212" s="180">
        <f t="shared" si="3"/>
        <v>0.25</v>
      </c>
      <c r="M212" s="179"/>
    </row>
    <row r="213" spans="1:13" ht="12.75">
      <c r="A213" s="179">
        <v>226</v>
      </c>
      <c r="B213" s="120" t="s">
        <v>753</v>
      </c>
      <c r="C213" s="181" t="s">
        <v>942</v>
      </c>
      <c r="D213" s="123"/>
      <c r="E213" s="185" t="s">
        <v>44</v>
      </c>
      <c r="F213" s="126"/>
      <c r="G213" s="180"/>
      <c r="H213" s="120" t="s">
        <v>2600</v>
      </c>
      <c r="I213" s="180">
        <v>0.25</v>
      </c>
      <c r="J213" s="120"/>
      <c r="K213" s="120"/>
      <c r="L213" s="180">
        <f t="shared" si="3"/>
        <v>0.25</v>
      </c>
      <c r="M213" s="179"/>
    </row>
    <row r="214" spans="1:13" ht="12.75">
      <c r="A214" s="179">
        <v>400</v>
      </c>
      <c r="B214" s="120" t="s">
        <v>757</v>
      </c>
      <c r="C214" s="159" t="s">
        <v>308</v>
      </c>
      <c r="D214" s="151" t="s">
        <v>722</v>
      </c>
      <c r="E214" s="123"/>
      <c r="F214" s="126"/>
      <c r="G214" s="180"/>
      <c r="H214" s="120" t="s">
        <v>719</v>
      </c>
      <c r="I214" s="180">
        <v>0.1</v>
      </c>
      <c r="J214" s="120"/>
      <c r="K214" s="179"/>
      <c r="L214" s="180">
        <f t="shared" si="3"/>
        <v>0.1</v>
      </c>
      <c r="M214" s="179"/>
    </row>
    <row r="215" spans="1:13" ht="12.75">
      <c r="A215" s="179">
        <v>118</v>
      </c>
      <c r="B215" s="120" t="s">
        <v>1850</v>
      </c>
      <c r="C215" s="181" t="s">
        <v>628</v>
      </c>
      <c r="D215" s="123"/>
      <c r="E215" s="150" t="s">
        <v>428</v>
      </c>
      <c r="F215" s="126"/>
      <c r="G215" s="180"/>
      <c r="H215" s="120"/>
      <c r="I215" s="180"/>
      <c r="J215" s="120" t="s">
        <v>436</v>
      </c>
      <c r="K215" s="179">
        <v>0.75</v>
      </c>
      <c r="L215" s="180">
        <f t="shared" si="3"/>
        <v>0.75</v>
      </c>
      <c r="M215" s="179"/>
    </row>
    <row r="216" spans="1:13" ht="12.75">
      <c r="A216" s="179">
        <v>316</v>
      </c>
      <c r="B216" s="120" t="s">
        <v>183</v>
      </c>
      <c r="C216" s="159" t="s">
        <v>628</v>
      </c>
      <c r="D216" s="151" t="s">
        <v>737</v>
      </c>
      <c r="E216" s="123"/>
      <c r="F216" s="126"/>
      <c r="G216" s="180"/>
      <c r="H216" s="120" t="s">
        <v>713</v>
      </c>
      <c r="I216" s="180">
        <v>0.125</v>
      </c>
      <c r="J216" s="120"/>
      <c r="K216" s="179"/>
      <c r="L216" s="180">
        <f t="shared" si="3"/>
        <v>0.125</v>
      </c>
      <c r="M216" s="179"/>
    </row>
    <row r="217" spans="1:13" ht="12.75">
      <c r="A217" s="179">
        <v>401</v>
      </c>
      <c r="B217" s="120" t="s">
        <v>620</v>
      </c>
      <c r="C217" s="159" t="s">
        <v>846</v>
      </c>
      <c r="D217" s="151" t="s">
        <v>732</v>
      </c>
      <c r="E217" s="100"/>
      <c r="F217" s="180"/>
      <c r="G217" s="179"/>
      <c r="H217" s="120" t="s">
        <v>719</v>
      </c>
      <c r="I217" s="180">
        <v>0.1</v>
      </c>
      <c r="J217" s="101"/>
      <c r="K217" s="180"/>
      <c r="L217" s="180">
        <f t="shared" si="3"/>
        <v>0.1</v>
      </c>
      <c r="M217" s="179"/>
    </row>
    <row r="218" spans="1:13" ht="12.75">
      <c r="A218" s="179">
        <v>317</v>
      </c>
      <c r="B218" s="120" t="s">
        <v>664</v>
      </c>
      <c r="C218" s="159" t="s">
        <v>869</v>
      </c>
      <c r="D218" s="151" t="s">
        <v>750</v>
      </c>
      <c r="E218" s="123"/>
      <c r="F218" s="126"/>
      <c r="G218" s="180"/>
      <c r="H218" s="120" t="s">
        <v>713</v>
      </c>
      <c r="I218" s="180">
        <v>0.125</v>
      </c>
      <c r="J218" s="120"/>
      <c r="K218" s="179"/>
      <c r="L218" s="180">
        <f t="shared" si="3"/>
        <v>0.125</v>
      </c>
      <c r="M218" s="179"/>
    </row>
    <row r="219" spans="1:13" ht="12.75">
      <c r="A219" s="179">
        <v>66</v>
      </c>
      <c r="B219" s="120" t="s">
        <v>1858</v>
      </c>
      <c r="C219" s="181" t="s">
        <v>141</v>
      </c>
      <c r="D219" s="199"/>
      <c r="E219" s="150" t="s">
        <v>477</v>
      </c>
      <c r="F219" s="140"/>
      <c r="G219" s="101"/>
      <c r="H219" s="101"/>
      <c r="I219" s="140"/>
      <c r="J219" s="120" t="s">
        <v>479</v>
      </c>
      <c r="K219" s="179">
        <v>1</v>
      </c>
      <c r="L219" s="180">
        <f t="shared" si="3"/>
        <v>1</v>
      </c>
      <c r="M219" s="101"/>
    </row>
    <row r="220" spans="1:13" ht="12.75">
      <c r="A220" s="179">
        <v>11</v>
      </c>
      <c r="B220" s="182" t="s">
        <v>1797</v>
      </c>
      <c r="C220" s="120" t="s">
        <v>683</v>
      </c>
      <c r="D220" s="183" t="s">
        <v>1502</v>
      </c>
      <c r="E220" s="123"/>
      <c r="F220" s="126"/>
      <c r="G220" s="180"/>
      <c r="H220" s="183" t="s">
        <v>1616</v>
      </c>
      <c r="I220" s="184">
        <v>0.16666666666666666</v>
      </c>
      <c r="J220" s="196" t="s">
        <v>87</v>
      </c>
      <c r="K220" s="179">
        <v>1.5</v>
      </c>
      <c r="L220" s="180">
        <f t="shared" si="3"/>
        <v>1.6666666666666667</v>
      </c>
      <c r="M220" s="179"/>
    </row>
    <row r="221" spans="1:13" ht="12.75">
      <c r="A221" s="179">
        <v>190</v>
      </c>
      <c r="B221" s="120" t="s">
        <v>50</v>
      </c>
      <c r="C221" s="159" t="s">
        <v>683</v>
      </c>
      <c r="D221" s="151" t="s">
        <v>804</v>
      </c>
      <c r="E221" s="100"/>
      <c r="F221" s="180"/>
      <c r="G221" s="179"/>
      <c r="H221" s="120" t="s">
        <v>712</v>
      </c>
      <c r="I221" s="180">
        <v>0.5</v>
      </c>
      <c r="J221" s="101"/>
      <c r="K221" s="180"/>
      <c r="L221" s="180">
        <f t="shared" si="3"/>
        <v>0.5</v>
      </c>
      <c r="M221" s="179"/>
    </row>
    <row r="222" spans="1:13" ht="12.75">
      <c r="A222" s="179">
        <v>67</v>
      </c>
      <c r="B222" s="186" t="s">
        <v>1833</v>
      </c>
      <c r="C222" s="181" t="s">
        <v>683</v>
      </c>
      <c r="D222" s="186"/>
      <c r="E222" s="181" t="s">
        <v>427</v>
      </c>
      <c r="F222" s="126"/>
      <c r="G222" s="126"/>
      <c r="H222" s="125"/>
      <c r="I222" s="126"/>
      <c r="J222" s="120" t="s">
        <v>97</v>
      </c>
      <c r="K222" s="120">
        <v>1</v>
      </c>
      <c r="L222" s="180">
        <f t="shared" si="3"/>
        <v>1</v>
      </c>
      <c r="M222" s="120"/>
    </row>
    <row r="223" spans="1:13" ht="12.75">
      <c r="A223" s="179">
        <v>268</v>
      </c>
      <c r="B223" s="182" t="s">
        <v>557</v>
      </c>
      <c r="C223" s="120" t="s">
        <v>683</v>
      </c>
      <c r="D223" s="183" t="s">
        <v>1614</v>
      </c>
      <c r="E223" s="123"/>
      <c r="F223" s="126"/>
      <c r="G223" s="180"/>
      <c r="H223" s="183" t="s">
        <v>1622</v>
      </c>
      <c r="I223" s="184">
        <v>0.16666666666666666</v>
      </c>
      <c r="J223" s="111"/>
      <c r="K223" s="179"/>
      <c r="L223" s="180">
        <f t="shared" si="3"/>
        <v>0.16666666666666666</v>
      </c>
      <c r="M223" s="179"/>
    </row>
    <row r="224" spans="1:13" ht="12.75">
      <c r="A224" s="179">
        <v>318</v>
      </c>
      <c r="B224" s="120" t="s">
        <v>827</v>
      </c>
      <c r="C224" s="159" t="s">
        <v>683</v>
      </c>
      <c r="D224" s="151" t="s">
        <v>760</v>
      </c>
      <c r="E224" s="100"/>
      <c r="F224" s="180"/>
      <c r="G224" s="179"/>
      <c r="H224" s="120" t="s">
        <v>802</v>
      </c>
      <c r="I224" s="180">
        <v>0.125</v>
      </c>
      <c r="J224" s="101"/>
      <c r="K224" s="180"/>
      <c r="L224" s="180">
        <f t="shared" si="3"/>
        <v>0.125</v>
      </c>
      <c r="M224" s="179"/>
    </row>
    <row r="225" spans="1:13" ht="12.75">
      <c r="A225" s="179">
        <v>319</v>
      </c>
      <c r="B225" s="182" t="s">
        <v>1873</v>
      </c>
      <c r="C225" s="120" t="s">
        <v>1067</v>
      </c>
      <c r="D225" s="183" t="s">
        <v>1600</v>
      </c>
      <c r="E225" s="123"/>
      <c r="F225" s="126"/>
      <c r="G225" s="180"/>
      <c r="H225" s="183" t="s">
        <v>1599</v>
      </c>
      <c r="I225" s="184">
        <v>0.125</v>
      </c>
      <c r="J225" s="111"/>
      <c r="K225" s="179"/>
      <c r="L225" s="180">
        <f t="shared" si="3"/>
        <v>0.125</v>
      </c>
      <c r="M225" s="179"/>
    </row>
    <row r="226" spans="1:15" s="262" customFormat="1" ht="38.25">
      <c r="A226" s="179">
        <v>29</v>
      </c>
      <c r="B226" s="282" t="s">
        <v>1837</v>
      </c>
      <c r="C226" s="181" t="s">
        <v>45</v>
      </c>
      <c r="D226" s="150" t="s">
        <v>435</v>
      </c>
      <c r="E226" s="361"/>
      <c r="F226" s="290"/>
      <c r="G226" s="290"/>
      <c r="H226" s="93" t="s">
        <v>1922</v>
      </c>
      <c r="I226" s="290">
        <f>0.125+0.083</f>
        <v>0.20800000000000002</v>
      </c>
      <c r="J226" s="282" t="s">
        <v>97</v>
      </c>
      <c r="K226" s="282">
        <v>1</v>
      </c>
      <c r="L226" s="313">
        <f t="shared" si="3"/>
        <v>1.208</v>
      </c>
      <c r="M226" s="282"/>
      <c r="N226" s="362"/>
      <c r="O226" s="362"/>
    </row>
    <row r="227" spans="1:13" ht="12.75">
      <c r="A227" s="179">
        <v>402</v>
      </c>
      <c r="B227" s="120" t="s">
        <v>494</v>
      </c>
      <c r="C227" s="159" t="s">
        <v>45</v>
      </c>
      <c r="D227" s="151" t="s">
        <v>732</v>
      </c>
      <c r="E227" s="100"/>
      <c r="F227" s="180"/>
      <c r="G227" s="179"/>
      <c r="H227" s="120" t="s">
        <v>719</v>
      </c>
      <c r="I227" s="180">
        <v>0.1</v>
      </c>
      <c r="J227" s="101"/>
      <c r="K227" s="180"/>
      <c r="L227" s="180">
        <f t="shared" si="3"/>
        <v>0.1</v>
      </c>
      <c r="M227" s="179"/>
    </row>
    <row r="228" spans="1:13" ht="38.25">
      <c r="A228" s="179">
        <v>152</v>
      </c>
      <c r="B228" s="120" t="s">
        <v>872</v>
      </c>
      <c r="C228" s="159" t="s">
        <v>45</v>
      </c>
      <c r="D228" s="151" t="s">
        <v>750</v>
      </c>
      <c r="E228" s="123"/>
      <c r="F228" s="126"/>
      <c r="G228" s="180"/>
      <c r="H228" s="125" t="s">
        <v>1923</v>
      </c>
      <c r="I228" s="180">
        <v>0.667</v>
      </c>
      <c r="J228" s="120"/>
      <c r="K228" s="179"/>
      <c r="L228" s="180">
        <f t="shared" si="3"/>
        <v>0.667</v>
      </c>
      <c r="M228" s="179"/>
    </row>
    <row r="229" spans="1:13" ht="12.75">
      <c r="A229" s="179">
        <v>433</v>
      </c>
      <c r="B229" s="182" t="s">
        <v>1901</v>
      </c>
      <c r="C229" s="120" t="s">
        <v>45</v>
      </c>
      <c r="D229" s="183" t="s">
        <v>1611</v>
      </c>
      <c r="E229" s="123"/>
      <c r="F229" s="126"/>
      <c r="G229" s="180"/>
      <c r="H229" s="183" t="s">
        <v>1609</v>
      </c>
      <c r="I229" s="184">
        <v>0.08333333333333333</v>
      </c>
      <c r="J229" s="111"/>
      <c r="K229" s="179"/>
      <c r="L229" s="180">
        <f t="shared" si="3"/>
        <v>0.08333333333333333</v>
      </c>
      <c r="M229" s="179"/>
    </row>
    <row r="230" spans="1:13" ht="12.75">
      <c r="A230" s="179">
        <v>119</v>
      </c>
      <c r="B230" s="130" t="s">
        <v>1828</v>
      </c>
      <c r="C230" s="181" t="s">
        <v>45</v>
      </c>
      <c r="D230" s="186"/>
      <c r="E230" s="193" t="s">
        <v>44</v>
      </c>
      <c r="F230" s="126"/>
      <c r="G230" s="126"/>
      <c r="H230" s="125"/>
      <c r="I230" s="126"/>
      <c r="J230" s="120" t="s">
        <v>436</v>
      </c>
      <c r="K230" s="120">
        <v>0.75</v>
      </c>
      <c r="L230" s="180">
        <f t="shared" si="3"/>
        <v>0.75</v>
      </c>
      <c r="M230" s="120"/>
    </row>
    <row r="231" spans="1:13" ht="12.75">
      <c r="A231" s="179">
        <v>191</v>
      </c>
      <c r="B231" s="120" t="s">
        <v>769</v>
      </c>
      <c r="C231" s="159" t="s">
        <v>45</v>
      </c>
      <c r="D231" s="151" t="s">
        <v>722</v>
      </c>
      <c r="E231" s="123"/>
      <c r="F231" s="126"/>
      <c r="G231" s="180"/>
      <c r="H231" s="120" t="s">
        <v>712</v>
      </c>
      <c r="I231" s="180">
        <v>0.5</v>
      </c>
      <c r="J231" s="120"/>
      <c r="K231" s="179"/>
      <c r="L231" s="180">
        <f t="shared" si="3"/>
        <v>0.5</v>
      </c>
      <c r="M231" s="179"/>
    </row>
    <row r="232" spans="1:13" ht="38.25">
      <c r="A232" s="179">
        <v>217</v>
      </c>
      <c r="B232" s="120" t="s">
        <v>817</v>
      </c>
      <c r="C232" s="159" t="s">
        <v>45</v>
      </c>
      <c r="D232" s="151" t="s">
        <v>804</v>
      </c>
      <c r="E232" s="100"/>
      <c r="F232" s="180"/>
      <c r="G232" s="179"/>
      <c r="H232" s="125" t="s">
        <v>1924</v>
      </c>
      <c r="I232" s="180">
        <v>0.267</v>
      </c>
      <c r="J232" s="101"/>
      <c r="K232" s="180"/>
      <c r="L232" s="180">
        <f t="shared" si="3"/>
        <v>0.267</v>
      </c>
      <c r="M232" s="179"/>
    </row>
    <row r="233" spans="1:13" ht="12.75">
      <c r="A233" s="179">
        <v>320</v>
      </c>
      <c r="B233" s="120" t="s">
        <v>834</v>
      </c>
      <c r="C233" s="159" t="s">
        <v>45</v>
      </c>
      <c r="D233" s="151" t="s">
        <v>760</v>
      </c>
      <c r="E233" s="100"/>
      <c r="F233" s="180"/>
      <c r="G233" s="179"/>
      <c r="H233" s="120" t="s">
        <v>802</v>
      </c>
      <c r="I233" s="180">
        <v>0.125</v>
      </c>
      <c r="J233" s="101"/>
      <c r="K233" s="180"/>
      <c r="L233" s="180">
        <f t="shared" si="3"/>
        <v>0.125</v>
      </c>
      <c r="M233" s="179"/>
    </row>
    <row r="234" spans="1:13" ht="12.75">
      <c r="A234" s="179">
        <v>120</v>
      </c>
      <c r="B234" s="130" t="s">
        <v>1810</v>
      </c>
      <c r="C234" s="181" t="s">
        <v>45</v>
      </c>
      <c r="D234" s="192"/>
      <c r="E234" s="150" t="s">
        <v>439</v>
      </c>
      <c r="F234" s="190"/>
      <c r="G234" s="190"/>
      <c r="H234" s="174"/>
      <c r="I234" s="190"/>
      <c r="J234" s="120" t="s">
        <v>436</v>
      </c>
      <c r="K234" s="120">
        <v>0.75</v>
      </c>
      <c r="L234" s="180">
        <f t="shared" si="3"/>
        <v>0.75</v>
      </c>
      <c r="M234" s="177"/>
    </row>
    <row r="235" spans="1:13" ht="12.75">
      <c r="A235" s="179">
        <v>321</v>
      </c>
      <c r="B235" s="182" t="s">
        <v>1874</v>
      </c>
      <c r="C235" s="120" t="s">
        <v>45</v>
      </c>
      <c r="D235" s="183" t="s">
        <v>1602</v>
      </c>
      <c r="E235" s="123"/>
      <c r="F235" s="126"/>
      <c r="G235" s="180"/>
      <c r="H235" s="183" t="s">
        <v>1599</v>
      </c>
      <c r="I235" s="184">
        <v>0.125</v>
      </c>
      <c r="J235" s="111"/>
      <c r="K235" s="179"/>
      <c r="L235" s="180">
        <f t="shared" si="3"/>
        <v>0.125</v>
      </c>
      <c r="M235" s="179"/>
    </row>
    <row r="236" spans="1:13" ht="12.75">
      <c r="A236" s="179">
        <v>163</v>
      </c>
      <c r="B236" s="130" t="s">
        <v>1763</v>
      </c>
      <c r="C236" s="181" t="s">
        <v>45</v>
      </c>
      <c r="D236" s="130"/>
      <c r="E236" s="131" t="s">
        <v>427</v>
      </c>
      <c r="F236" s="126"/>
      <c r="G236" s="126"/>
      <c r="H236" s="125"/>
      <c r="I236" s="126"/>
      <c r="J236" s="120" t="s">
        <v>122</v>
      </c>
      <c r="K236" s="120">
        <v>0.6</v>
      </c>
      <c r="L236" s="180">
        <f t="shared" si="3"/>
        <v>0.6</v>
      </c>
      <c r="M236" s="120"/>
    </row>
    <row r="237" spans="1:13" ht="12.75">
      <c r="A237" s="179">
        <v>41</v>
      </c>
      <c r="B237" s="186" t="s">
        <v>145</v>
      </c>
      <c r="C237" s="181" t="s">
        <v>45</v>
      </c>
      <c r="D237" s="181" t="s">
        <v>434</v>
      </c>
      <c r="E237" s="123"/>
      <c r="F237" s="126"/>
      <c r="G237" s="126"/>
      <c r="H237" s="183" t="s">
        <v>1621</v>
      </c>
      <c r="I237" s="126">
        <v>0.1</v>
      </c>
      <c r="J237" s="120" t="s">
        <v>97</v>
      </c>
      <c r="K237" s="120">
        <v>1</v>
      </c>
      <c r="L237" s="180">
        <f t="shared" si="3"/>
        <v>1.1</v>
      </c>
      <c r="M237" s="120"/>
    </row>
    <row r="238" spans="1:13" ht="12.75">
      <c r="A238" s="179">
        <v>68</v>
      </c>
      <c r="B238" s="125" t="s">
        <v>1836</v>
      </c>
      <c r="C238" s="181" t="s">
        <v>45</v>
      </c>
      <c r="D238" s="150" t="s">
        <v>435</v>
      </c>
      <c r="E238" s="123"/>
      <c r="F238" s="126"/>
      <c r="G238" s="126"/>
      <c r="H238" s="120"/>
      <c r="I238" s="126"/>
      <c r="J238" s="120" t="s">
        <v>97</v>
      </c>
      <c r="K238" s="120">
        <v>1</v>
      </c>
      <c r="L238" s="180">
        <f t="shared" si="3"/>
        <v>1</v>
      </c>
      <c r="M238" s="120"/>
    </row>
    <row r="239" spans="1:13" ht="12.75">
      <c r="A239" s="179">
        <v>246</v>
      </c>
      <c r="B239" s="120" t="s">
        <v>799</v>
      </c>
      <c r="C239" s="159" t="s">
        <v>45</v>
      </c>
      <c r="D239" s="151" t="s">
        <v>798</v>
      </c>
      <c r="E239" s="123"/>
      <c r="F239" s="126"/>
      <c r="G239" s="180"/>
      <c r="H239" s="120" t="s">
        <v>729</v>
      </c>
      <c r="I239" s="180">
        <v>0.167</v>
      </c>
      <c r="J239" s="120"/>
      <c r="K239" s="179"/>
      <c r="L239" s="180">
        <f t="shared" si="3"/>
        <v>0.167</v>
      </c>
      <c r="M239" s="179"/>
    </row>
    <row r="240" spans="1:13" ht="12.75">
      <c r="A240" s="179">
        <v>121</v>
      </c>
      <c r="B240" s="130" t="s">
        <v>1794</v>
      </c>
      <c r="C240" s="181" t="s">
        <v>45</v>
      </c>
      <c r="D240" s="186"/>
      <c r="E240" s="131" t="s">
        <v>429</v>
      </c>
      <c r="F240" s="126"/>
      <c r="G240" s="126"/>
      <c r="H240" s="125"/>
      <c r="I240" s="126"/>
      <c r="J240" s="120" t="s">
        <v>436</v>
      </c>
      <c r="K240" s="120">
        <v>0.75</v>
      </c>
      <c r="L240" s="180">
        <f t="shared" si="3"/>
        <v>0.75</v>
      </c>
      <c r="M240" s="120"/>
    </row>
    <row r="241" spans="1:13" ht="25.5">
      <c r="A241" s="179">
        <v>218</v>
      </c>
      <c r="B241" s="120" t="s">
        <v>284</v>
      </c>
      <c r="C241" s="159" t="s">
        <v>45</v>
      </c>
      <c r="D241" s="151" t="s">
        <v>732</v>
      </c>
      <c r="E241" s="100"/>
      <c r="F241" s="180"/>
      <c r="G241" s="179"/>
      <c r="H241" s="125" t="s">
        <v>2617</v>
      </c>
      <c r="I241" s="180">
        <f>0.1+0.167</f>
        <v>0.267</v>
      </c>
      <c r="J241" s="101"/>
      <c r="K241" s="180"/>
      <c r="L241" s="180">
        <f t="shared" si="3"/>
        <v>0.267</v>
      </c>
      <c r="M241" s="179"/>
    </row>
    <row r="242" spans="1:15" s="262" customFormat="1" ht="38.25">
      <c r="A242" s="179">
        <v>164</v>
      </c>
      <c r="B242" s="219" t="s">
        <v>837</v>
      </c>
      <c r="C242" s="151" t="s">
        <v>45</v>
      </c>
      <c r="D242" s="151" t="s">
        <v>760</v>
      </c>
      <c r="E242" s="280"/>
      <c r="F242" s="363"/>
      <c r="G242" s="219"/>
      <c r="H242" s="154" t="s">
        <v>1925</v>
      </c>
      <c r="I242" s="363">
        <v>0.6</v>
      </c>
      <c r="J242" s="219"/>
      <c r="K242" s="363"/>
      <c r="L242" s="313">
        <f t="shared" si="3"/>
        <v>0.6</v>
      </c>
      <c r="M242" s="219"/>
      <c r="N242" s="364"/>
      <c r="O242" s="364"/>
    </row>
    <row r="243" spans="1:13" ht="12.75">
      <c r="A243" s="179">
        <v>403</v>
      </c>
      <c r="B243" s="120" t="s">
        <v>364</v>
      </c>
      <c r="C243" s="159" t="s">
        <v>45</v>
      </c>
      <c r="D243" s="151" t="s">
        <v>782</v>
      </c>
      <c r="E243" s="123"/>
      <c r="F243" s="126"/>
      <c r="G243" s="180"/>
      <c r="H243" s="120" t="s">
        <v>719</v>
      </c>
      <c r="I243" s="180">
        <v>0.1</v>
      </c>
      <c r="J243" s="120"/>
      <c r="K243" s="179"/>
      <c r="L243" s="180">
        <f t="shared" si="3"/>
        <v>0.1</v>
      </c>
      <c r="M243" s="179"/>
    </row>
    <row r="244" spans="1:13" ht="12.75">
      <c r="A244" s="179">
        <v>404</v>
      </c>
      <c r="B244" s="120" t="s">
        <v>222</v>
      </c>
      <c r="C244" s="159" t="s">
        <v>45</v>
      </c>
      <c r="D244" s="151" t="s">
        <v>750</v>
      </c>
      <c r="E244" s="123"/>
      <c r="F244" s="126"/>
      <c r="G244" s="180"/>
      <c r="H244" s="120" t="s">
        <v>719</v>
      </c>
      <c r="I244" s="180">
        <v>0.1</v>
      </c>
      <c r="J244" s="120"/>
      <c r="K244" s="179"/>
      <c r="L244" s="180">
        <f t="shared" si="3"/>
        <v>0.1</v>
      </c>
      <c r="M244" s="179"/>
    </row>
    <row r="245" spans="1:13" ht="38.25">
      <c r="A245" s="179">
        <v>28</v>
      </c>
      <c r="B245" s="157" t="s">
        <v>1699</v>
      </c>
      <c r="C245" s="181" t="s">
        <v>45</v>
      </c>
      <c r="D245" s="123" t="s">
        <v>428</v>
      </c>
      <c r="E245" s="181"/>
      <c r="F245" s="126"/>
      <c r="G245" s="126"/>
      <c r="H245" s="194" t="s">
        <v>1926</v>
      </c>
      <c r="I245" s="126">
        <v>0.225</v>
      </c>
      <c r="J245" s="120" t="s">
        <v>97</v>
      </c>
      <c r="K245" s="120">
        <v>1</v>
      </c>
      <c r="L245" s="180">
        <f t="shared" si="3"/>
        <v>1.225</v>
      </c>
      <c r="M245" s="120"/>
    </row>
    <row r="246" spans="1:13" ht="12.75">
      <c r="A246" s="179">
        <v>69</v>
      </c>
      <c r="B246" s="120" t="s">
        <v>1859</v>
      </c>
      <c r="C246" s="181" t="s">
        <v>45</v>
      </c>
      <c r="D246" s="199"/>
      <c r="E246" s="150" t="s">
        <v>477</v>
      </c>
      <c r="F246" s="140"/>
      <c r="G246" s="101"/>
      <c r="H246" s="101"/>
      <c r="I246" s="140"/>
      <c r="J246" s="120" t="s">
        <v>479</v>
      </c>
      <c r="K246" s="179">
        <v>1</v>
      </c>
      <c r="L246" s="180">
        <f t="shared" si="3"/>
        <v>1</v>
      </c>
      <c r="M246" s="101"/>
    </row>
    <row r="247" spans="1:13" ht="12.75">
      <c r="A247" s="179">
        <v>405</v>
      </c>
      <c r="B247" s="182" t="s">
        <v>1822</v>
      </c>
      <c r="C247" s="120" t="s">
        <v>45</v>
      </c>
      <c r="D247" s="183" t="s">
        <v>1606</v>
      </c>
      <c r="E247" s="123"/>
      <c r="F247" s="126"/>
      <c r="G247" s="180"/>
      <c r="H247" s="183" t="s">
        <v>1621</v>
      </c>
      <c r="I247" s="184">
        <v>0.1</v>
      </c>
      <c r="J247" s="111"/>
      <c r="K247" s="179"/>
      <c r="L247" s="180">
        <f t="shared" si="3"/>
        <v>0.1</v>
      </c>
      <c r="M247" s="179"/>
    </row>
    <row r="248" spans="1:13" ht="12.75">
      <c r="A248" s="179">
        <v>247</v>
      </c>
      <c r="B248" s="120" t="s">
        <v>838</v>
      </c>
      <c r="C248" s="159" t="s">
        <v>45</v>
      </c>
      <c r="D248" s="191" t="s">
        <v>760</v>
      </c>
      <c r="E248" s="100"/>
      <c r="F248" s="180"/>
      <c r="G248" s="179"/>
      <c r="H248" s="120" t="s">
        <v>729</v>
      </c>
      <c r="I248" s="180">
        <v>0.167</v>
      </c>
      <c r="J248" s="101"/>
      <c r="K248" s="180"/>
      <c r="L248" s="180">
        <f t="shared" si="3"/>
        <v>0.167</v>
      </c>
      <c r="M248" s="179"/>
    </row>
    <row r="249" spans="1:13" ht="12.75">
      <c r="A249" s="179">
        <v>122</v>
      </c>
      <c r="B249" s="157" t="s">
        <v>1689</v>
      </c>
      <c r="C249" s="181" t="s">
        <v>45</v>
      </c>
      <c r="D249" s="186"/>
      <c r="E249" s="150" t="s">
        <v>442</v>
      </c>
      <c r="F249" s="126"/>
      <c r="G249" s="126"/>
      <c r="H249" s="125"/>
      <c r="I249" s="126"/>
      <c r="J249" s="120" t="s">
        <v>436</v>
      </c>
      <c r="K249" s="120">
        <v>0.75</v>
      </c>
      <c r="L249" s="180">
        <f t="shared" si="3"/>
        <v>0.75</v>
      </c>
      <c r="M249" s="120"/>
    </row>
    <row r="250" spans="1:13" ht="12.75">
      <c r="A250" s="179">
        <v>123</v>
      </c>
      <c r="B250" s="157" t="s">
        <v>1809</v>
      </c>
      <c r="C250" s="181" t="s">
        <v>45</v>
      </c>
      <c r="D250" s="181"/>
      <c r="E250" s="150" t="s">
        <v>439</v>
      </c>
      <c r="F250" s="126"/>
      <c r="G250" s="126"/>
      <c r="H250" s="125"/>
      <c r="I250" s="126"/>
      <c r="J250" s="120" t="s">
        <v>436</v>
      </c>
      <c r="K250" s="120">
        <v>0.75</v>
      </c>
      <c r="L250" s="180">
        <f t="shared" si="3"/>
        <v>0.75</v>
      </c>
      <c r="M250" s="177"/>
    </row>
    <row r="251" spans="1:13" ht="38.25">
      <c r="A251" s="179">
        <v>212</v>
      </c>
      <c r="B251" s="120" t="s">
        <v>856</v>
      </c>
      <c r="C251" s="159" t="s">
        <v>45</v>
      </c>
      <c r="D251" s="151" t="s">
        <v>732</v>
      </c>
      <c r="E251" s="100"/>
      <c r="F251" s="180"/>
      <c r="G251" s="179"/>
      <c r="H251" s="125" t="s">
        <v>1927</v>
      </c>
      <c r="I251" s="180">
        <v>0.35</v>
      </c>
      <c r="J251" s="101"/>
      <c r="K251" s="180"/>
      <c r="L251" s="180">
        <f t="shared" si="3"/>
        <v>0.35</v>
      </c>
      <c r="M251" s="179"/>
    </row>
    <row r="252" spans="1:13" ht="12.75">
      <c r="A252" s="179">
        <v>248</v>
      </c>
      <c r="B252" s="120" t="s">
        <v>733</v>
      </c>
      <c r="C252" s="159" t="s">
        <v>45</v>
      </c>
      <c r="D252" s="151" t="s">
        <v>734</v>
      </c>
      <c r="E252" s="123"/>
      <c r="F252" s="126"/>
      <c r="G252" s="180"/>
      <c r="H252" s="120" t="s">
        <v>729</v>
      </c>
      <c r="I252" s="180">
        <v>0.167</v>
      </c>
      <c r="J252" s="120"/>
      <c r="K252" s="179"/>
      <c r="L252" s="180">
        <f t="shared" si="3"/>
        <v>0.167</v>
      </c>
      <c r="M252" s="179"/>
    </row>
    <row r="253" spans="1:13" ht="12.75">
      <c r="A253" s="179">
        <v>227</v>
      </c>
      <c r="B253" s="182" t="s">
        <v>1878</v>
      </c>
      <c r="C253" s="120" t="s">
        <v>45</v>
      </c>
      <c r="D253" s="183" t="s">
        <v>1601</v>
      </c>
      <c r="E253" s="123"/>
      <c r="F253" s="126"/>
      <c r="G253" s="180"/>
      <c r="H253" s="183" t="s">
        <v>1630</v>
      </c>
      <c r="I253" s="184">
        <v>0.25</v>
      </c>
      <c r="J253" s="111"/>
      <c r="K253" s="179"/>
      <c r="L253" s="180">
        <f t="shared" si="3"/>
        <v>0.25</v>
      </c>
      <c r="M253" s="179"/>
    </row>
    <row r="254" spans="1:13" ht="12.75">
      <c r="A254" s="179">
        <v>249</v>
      </c>
      <c r="B254" s="120" t="s">
        <v>873</v>
      </c>
      <c r="C254" s="159" t="s">
        <v>45</v>
      </c>
      <c r="D254" s="151" t="s">
        <v>750</v>
      </c>
      <c r="E254" s="123"/>
      <c r="F254" s="126"/>
      <c r="G254" s="180"/>
      <c r="H254" s="120" t="s">
        <v>729</v>
      </c>
      <c r="I254" s="180">
        <v>0.167</v>
      </c>
      <c r="J254" s="120"/>
      <c r="K254" s="179"/>
      <c r="L254" s="180">
        <f t="shared" si="3"/>
        <v>0.167</v>
      </c>
      <c r="M254" s="179"/>
    </row>
    <row r="255" spans="1:13" ht="12.75">
      <c r="A255" s="179">
        <v>165</v>
      </c>
      <c r="B255" s="181" t="s">
        <v>1764</v>
      </c>
      <c r="C255" s="181" t="s">
        <v>45</v>
      </c>
      <c r="D255" s="181"/>
      <c r="E255" s="185" t="s">
        <v>427</v>
      </c>
      <c r="F255" s="126"/>
      <c r="G255" s="126"/>
      <c r="H255" s="125"/>
      <c r="I255" s="126"/>
      <c r="J255" s="120" t="s">
        <v>122</v>
      </c>
      <c r="K255" s="120">
        <v>0.6</v>
      </c>
      <c r="L255" s="180">
        <f t="shared" si="3"/>
        <v>0.6</v>
      </c>
      <c r="M255" s="177"/>
    </row>
    <row r="256" spans="1:13" ht="12.75">
      <c r="A256" s="179">
        <v>37</v>
      </c>
      <c r="B256" s="182" t="s">
        <v>1713</v>
      </c>
      <c r="C256" s="120" t="s">
        <v>301</v>
      </c>
      <c r="D256" s="183" t="s">
        <v>1600</v>
      </c>
      <c r="E256" s="123"/>
      <c r="F256" s="126"/>
      <c r="G256" s="180"/>
      <c r="H256" s="183" t="s">
        <v>1599</v>
      </c>
      <c r="I256" s="184">
        <v>0.125</v>
      </c>
      <c r="J256" s="120" t="s">
        <v>97</v>
      </c>
      <c r="K256" s="179">
        <v>1</v>
      </c>
      <c r="L256" s="180">
        <f t="shared" si="3"/>
        <v>1.125</v>
      </c>
      <c r="M256" s="179"/>
    </row>
    <row r="257" spans="1:13" ht="12.75">
      <c r="A257" s="179">
        <v>435</v>
      </c>
      <c r="B257" s="182" t="s">
        <v>1869</v>
      </c>
      <c r="C257" s="120" t="s">
        <v>301</v>
      </c>
      <c r="D257" s="183" t="s">
        <v>1602</v>
      </c>
      <c r="E257" s="123"/>
      <c r="F257" s="126"/>
      <c r="G257" s="180"/>
      <c r="H257" s="183" t="s">
        <v>1632</v>
      </c>
      <c r="I257" s="184">
        <v>0.0625</v>
      </c>
      <c r="J257" s="111"/>
      <c r="K257" s="179"/>
      <c r="L257" s="180">
        <f t="shared" si="3"/>
        <v>0.0625</v>
      </c>
      <c r="M257" s="179"/>
    </row>
    <row r="258" spans="1:13" ht="12.75">
      <c r="A258" s="179">
        <v>124</v>
      </c>
      <c r="B258" s="157" t="s">
        <v>1817</v>
      </c>
      <c r="C258" s="181" t="s">
        <v>261</v>
      </c>
      <c r="D258" s="150" t="s">
        <v>439</v>
      </c>
      <c r="E258" s="131"/>
      <c r="F258" s="126"/>
      <c r="G258" s="126"/>
      <c r="H258" s="125"/>
      <c r="I258" s="126"/>
      <c r="J258" s="120" t="s">
        <v>436</v>
      </c>
      <c r="K258" s="120">
        <v>0.75</v>
      </c>
      <c r="L258" s="180">
        <f t="shared" si="3"/>
        <v>0.75</v>
      </c>
      <c r="M258" s="120"/>
    </row>
    <row r="259" spans="1:13" ht="12.75">
      <c r="A259" s="179">
        <v>406</v>
      </c>
      <c r="B259" s="120" t="s">
        <v>811</v>
      </c>
      <c r="C259" s="159" t="s">
        <v>261</v>
      </c>
      <c r="D259" s="151" t="s">
        <v>804</v>
      </c>
      <c r="E259" s="100"/>
      <c r="F259" s="180"/>
      <c r="G259" s="179"/>
      <c r="H259" s="120" t="s">
        <v>719</v>
      </c>
      <c r="I259" s="180">
        <v>0.1</v>
      </c>
      <c r="J259" s="101"/>
      <c r="K259" s="180"/>
      <c r="L259" s="180">
        <f t="shared" si="3"/>
        <v>0.1</v>
      </c>
      <c r="M259" s="179"/>
    </row>
    <row r="260" spans="1:13" ht="12.75">
      <c r="A260" s="179">
        <v>70</v>
      </c>
      <c r="B260" s="120" t="s">
        <v>1856</v>
      </c>
      <c r="C260" s="181" t="s">
        <v>261</v>
      </c>
      <c r="D260" s="123"/>
      <c r="E260" s="101" t="s">
        <v>477</v>
      </c>
      <c r="F260" s="140"/>
      <c r="G260" s="101"/>
      <c r="H260" s="101"/>
      <c r="I260" s="140"/>
      <c r="J260" s="120" t="s">
        <v>478</v>
      </c>
      <c r="K260" s="179">
        <v>1</v>
      </c>
      <c r="L260" s="180">
        <f t="shared" si="3"/>
        <v>1</v>
      </c>
      <c r="M260" s="101"/>
    </row>
    <row r="261" spans="1:13" ht="12.75">
      <c r="A261" s="179">
        <v>250</v>
      </c>
      <c r="B261" s="120" t="s">
        <v>829</v>
      </c>
      <c r="C261" s="159" t="s">
        <v>261</v>
      </c>
      <c r="D261" s="191" t="s">
        <v>760</v>
      </c>
      <c r="E261" s="100"/>
      <c r="F261" s="180"/>
      <c r="G261" s="179"/>
      <c r="H261" s="120" t="s">
        <v>729</v>
      </c>
      <c r="I261" s="180">
        <v>0.167</v>
      </c>
      <c r="J261" s="101"/>
      <c r="K261" s="180"/>
      <c r="L261" s="180">
        <f t="shared" si="3"/>
        <v>0.167</v>
      </c>
      <c r="M261" s="179"/>
    </row>
    <row r="262" spans="1:13" ht="12.75">
      <c r="A262" s="179">
        <v>192</v>
      </c>
      <c r="B262" s="120" t="s">
        <v>364</v>
      </c>
      <c r="C262" s="159" t="s">
        <v>857</v>
      </c>
      <c r="D262" s="191" t="s">
        <v>732</v>
      </c>
      <c r="E262" s="123"/>
      <c r="F262" s="126"/>
      <c r="G262" s="180"/>
      <c r="H262" s="120" t="s">
        <v>712</v>
      </c>
      <c r="I262" s="180">
        <v>0.5</v>
      </c>
      <c r="J262" s="120"/>
      <c r="K262" s="179"/>
      <c r="L262" s="180">
        <f t="shared" si="3"/>
        <v>0.5</v>
      </c>
      <c r="M262" s="179"/>
    </row>
    <row r="263" spans="1:13" ht="38.25">
      <c r="A263" s="179">
        <v>154</v>
      </c>
      <c r="B263" s="182" t="s">
        <v>1707</v>
      </c>
      <c r="C263" s="120" t="s">
        <v>155</v>
      </c>
      <c r="D263" s="183" t="s">
        <v>1605</v>
      </c>
      <c r="E263" s="123"/>
      <c r="F263" s="126"/>
      <c r="G263" s="180"/>
      <c r="H263" s="194" t="s">
        <v>2597</v>
      </c>
      <c r="I263" s="184">
        <v>0.625</v>
      </c>
      <c r="J263" s="111"/>
      <c r="K263" s="179"/>
      <c r="L263" s="180">
        <f aca="true" t="shared" si="4" ref="L263:L326">K263+I263+G263</f>
        <v>0.625</v>
      </c>
      <c r="M263" s="179"/>
    </row>
    <row r="264" spans="1:13" ht="12.75">
      <c r="A264" s="179">
        <v>407</v>
      </c>
      <c r="B264" s="120" t="s">
        <v>866</v>
      </c>
      <c r="C264" s="159" t="s">
        <v>155</v>
      </c>
      <c r="D264" s="151" t="s">
        <v>750</v>
      </c>
      <c r="E264" s="123"/>
      <c r="F264" s="126"/>
      <c r="G264" s="180"/>
      <c r="H264" s="120" t="s">
        <v>719</v>
      </c>
      <c r="I264" s="180">
        <v>0.1</v>
      </c>
      <c r="J264" s="120"/>
      <c r="K264" s="179"/>
      <c r="L264" s="180">
        <f t="shared" si="4"/>
        <v>0.1</v>
      </c>
      <c r="M264" s="179"/>
    </row>
    <row r="265" spans="1:13" ht="12.75">
      <c r="A265" s="179">
        <v>408</v>
      </c>
      <c r="B265" s="120" t="s">
        <v>812</v>
      </c>
      <c r="C265" s="159" t="s">
        <v>155</v>
      </c>
      <c r="D265" s="151" t="s">
        <v>804</v>
      </c>
      <c r="E265" s="100"/>
      <c r="F265" s="180"/>
      <c r="G265" s="179"/>
      <c r="H265" s="120" t="s">
        <v>719</v>
      </c>
      <c r="I265" s="180">
        <v>0.1</v>
      </c>
      <c r="J265" s="101"/>
      <c r="K265" s="180"/>
      <c r="L265" s="180">
        <f t="shared" si="4"/>
        <v>0.1</v>
      </c>
      <c r="M265" s="179"/>
    </row>
    <row r="266" spans="1:13" ht="12.75">
      <c r="A266" s="179">
        <v>322</v>
      </c>
      <c r="B266" s="120" t="s">
        <v>795</v>
      </c>
      <c r="C266" s="159" t="s">
        <v>155</v>
      </c>
      <c r="D266" s="151" t="s">
        <v>782</v>
      </c>
      <c r="E266" s="123"/>
      <c r="F266" s="126"/>
      <c r="G266" s="180"/>
      <c r="H266" s="120" t="s">
        <v>713</v>
      </c>
      <c r="I266" s="180">
        <v>0.125</v>
      </c>
      <c r="J266" s="120"/>
      <c r="K266" s="179"/>
      <c r="L266" s="180">
        <f t="shared" si="4"/>
        <v>0.125</v>
      </c>
      <c r="M266" s="179"/>
    </row>
    <row r="267" spans="1:13" ht="12.75">
      <c r="A267" s="179">
        <v>409</v>
      </c>
      <c r="B267" s="120" t="s">
        <v>765</v>
      </c>
      <c r="C267" s="159" t="s">
        <v>155</v>
      </c>
      <c r="D267" s="151" t="s">
        <v>722</v>
      </c>
      <c r="E267" s="123"/>
      <c r="F267" s="126"/>
      <c r="G267" s="180"/>
      <c r="H267" s="120" t="s">
        <v>719</v>
      </c>
      <c r="I267" s="180">
        <v>0.1</v>
      </c>
      <c r="J267" s="120"/>
      <c r="K267" s="179"/>
      <c r="L267" s="180">
        <f t="shared" si="4"/>
        <v>0.1</v>
      </c>
      <c r="M267" s="179"/>
    </row>
    <row r="268" spans="1:13" ht="12.75">
      <c r="A268" s="179">
        <v>323</v>
      </c>
      <c r="B268" s="182" t="s">
        <v>1897</v>
      </c>
      <c r="C268" s="120" t="s">
        <v>155</v>
      </c>
      <c r="D268" s="183" t="s">
        <v>1615</v>
      </c>
      <c r="E268" s="123"/>
      <c r="F268" s="126"/>
      <c r="G268" s="180"/>
      <c r="H268" s="183" t="s">
        <v>1612</v>
      </c>
      <c r="I268" s="184">
        <v>0.125</v>
      </c>
      <c r="J268" s="111"/>
      <c r="K268" s="179"/>
      <c r="L268" s="180">
        <f t="shared" si="4"/>
        <v>0.125</v>
      </c>
      <c r="M268" s="179"/>
    </row>
    <row r="269" spans="1:13" ht="12.75">
      <c r="A269" s="179">
        <v>125</v>
      </c>
      <c r="B269" s="157" t="s">
        <v>1834</v>
      </c>
      <c r="C269" s="181" t="s">
        <v>346</v>
      </c>
      <c r="D269" s="123"/>
      <c r="E269" s="150" t="s">
        <v>428</v>
      </c>
      <c r="F269" s="126"/>
      <c r="G269" s="126"/>
      <c r="H269" s="125"/>
      <c r="I269" s="126"/>
      <c r="J269" s="120" t="s">
        <v>436</v>
      </c>
      <c r="K269" s="120">
        <v>0.75</v>
      </c>
      <c r="L269" s="180">
        <f t="shared" si="4"/>
        <v>0.75</v>
      </c>
      <c r="M269" s="120"/>
    </row>
    <row r="270" spans="1:13" ht="12.75">
      <c r="A270" s="179">
        <v>251</v>
      </c>
      <c r="B270" s="120" t="s">
        <v>753</v>
      </c>
      <c r="C270" s="159" t="s">
        <v>346</v>
      </c>
      <c r="D270" s="191" t="s">
        <v>760</v>
      </c>
      <c r="E270" s="100"/>
      <c r="F270" s="180"/>
      <c r="G270" s="179"/>
      <c r="H270" s="120" t="s">
        <v>729</v>
      </c>
      <c r="I270" s="180">
        <v>0.167</v>
      </c>
      <c r="J270" s="101"/>
      <c r="K270" s="180"/>
      <c r="L270" s="180">
        <f t="shared" si="4"/>
        <v>0.167</v>
      </c>
      <c r="M270" s="179"/>
    </row>
    <row r="271" spans="1:13" ht="12.75">
      <c r="A271" s="179">
        <v>410</v>
      </c>
      <c r="B271" s="120" t="s">
        <v>783</v>
      </c>
      <c r="C271" s="159" t="s">
        <v>112</v>
      </c>
      <c r="D271" s="151" t="s">
        <v>782</v>
      </c>
      <c r="E271" s="123"/>
      <c r="F271" s="126"/>
      <c r="G271" s="180"/>
      <c r="H271" s="120" t="s">
        <v>719</v>
      </c>
      <c r="I271" s="180">
        <v>0.1</v>
      </c>
      <c r="J271" s="120"/>
      <c r="K271" s="179"/>
      <c r="L271" s="180">
        <f t="shared" si="4"/>
        <v>0.1</v>
      </c>
      <c r="M271" s="179"/>
    </row>
    <row r="272" spans="1:13" ht="12.75">
      <c r="A272" s="179">
        <v>14</v>
      </c>
      <c r="B272" s="120" t="s">
        <v>1853</v>
      </c>
      <c r="C272" s="181" t="s">
        <v>112</v>
      </c>
      <c r="D272" s="123" t="s">
        <v>437</v>
      </c>
      <c r="E272" s="150"/>
      <c r="F272" s="126"/>
      <c r="G272" s="180"/>
      <c r="H272" s="183" t="s">
        <v>1612</v>
      </c>
      <c r="I272" s="180">
        <v>0.125</v>
      </c>
      <c r="J272" s="120" t="s">
        <v>190</v>
      </c>
      <c r="K272" s="179">
        <v>1.5</v>
      </c>
      <c r="L272" s="180">
        <f t="shared" si="4"/>
        <v>1.625</v>
      </c>
      <c r="M272" s="179"/>
    </row>
    <row r="273" spans="1:13" ht="12.75">
      <c r="A273" s="179">
        <v>411</v>
      </c>
      <c r="B273" s="120" t="s">
        <v>744</v>
      </c>
      <c r="C273" s="159" t="s">
        <v>112</v>
      </c>
      <c r="D273" s="151" t="s">
        <v>737</v>
      </c>
      <c r="E273" s="123"/>
      <c r="F273" s="126"/>
      <c r="G273" s="180"/>
      <c r="H273" s="120" t="s">
        <v>719</v>
      </c>
      <c r="I273" s="180">
        <v>0.1</v>
      </c>
      <c r="J273" s="120"/>
      <c r="K273" s="179"/>
      <c r="L273" s="180">
        <f t="shared" si="4"/>
        <v>0.1</v>
      </c>
      <c r="M273" s="179"/>
    </row>
    <row r="274" spans="1:13" ht="12.75">
      <c r="A274" s="179">
        <v>324</v>
      </c>
      <c r="B274" s="182" t="s">
        <v>1905</v>
      </c>
      <c r="C274" s="120" t="s">
        <v>112</v>
      </c>
      <c r="D274" s="183" t="s">
        <v>1607</v>
      </c>
      <c r="E274" s="123"/>
      <c r="F274" s="126"/>
      <c r="G274" s="180"/>
      <c r="H274" s="183" t="s">
        <v>1599</v>
      </c>
      <c r="I274" s="184">
        <v>0.125</v>
      </c>
      <c r="J274" s="111"/>
      <c r="K274" s="179"/>
      <c r="L274" s="180">
        <f t="shared" si="4"/>
        <v>0.125</v>
      </c>
      <c r="M274" s="179"/>
    </row>
    <row r="275" spans="1:13" ht="12.75">
      <c r="A275" s="179">
        <v>412</v>
      </c>
      <c r="B275" s="120" t="s">
        <v>222</v>
      </c>
      <c r="C275" s="159" t="s">
        <v>112</v>
      </c>
      <c r="D275" s="151" t="s">
        <v>722</v>
      </c>
      <c r="E275" s="123"/>
      <c r="F275" s="126"/>
      <c r="G275" s="180"/>
      <c r="H275" s="120" t="s">
        <v>719</v>
      </c>
      <c r="I275" s="180">
        <v>0.1</v>
      </c>
      <c r="J275" s="120"/>
      <c r="K275" s="179"/>
      <c r="L275" s="180">
        <f t="shared" si="4"/>
        <v>0.1</v>
      </c>
      <c r="M275" s="179"/>
    </row>
    <row r="276" spans="1:13" ht="12.75">
      <c r="A276" s="179">
        <v>193</v>
      </c>
      <c r="B276" s="182" t="s">
        <v>1884</v>
      </c>
      <c r="C276" s="120" t="s">
        <v>112</v>
      </c>
      <c r="D276" s="183" t="s">
        <v>1607</v>
      </c>
      <c r="E276" s="123"/>
      <c r="F276" s="126"/>
      <c r="G276" s="180"/>
      <c r="H276" s="183" t="s">
        <v>1597</v>
      </c>
      <c r="I276" s="184">
        <v>0.5</v>
      </c>
      <c r="J276" s="111"/>
      <c r="K276" s="179"/>
      <c r="L276" s="180">
        <f t="shared" si="4"/>
        <v>0.5</v>
      </c>
      <c r="M276" s="179"/>
    </row>
    <row r="277" spans="1:13" ht="12.75">
      <c r="A277" s="179">
        <v>228</v>
      </c>
      <c r="B277" s="120" t="s">
        <v>779</v>
      </c>
      <c r="C277" s="159" t="s">
        <v>112</v>
      </c>
      <c r="D277" s="151" t="s">
        <v>732</v>
      </c>
      <c r="E277" s="123"/>
      <c r="F277" s="126"/>
      <c r="G277" s="180"/>
      <c r="H277" s="120" t="s">
        <v>780</v>
      </c>
      <c r="I277" s="180">
        <v>0.25</v>
      </c>
      <c r="J277" s="120"/>
      <c r="K277" s="179"/>
      <c r="L277" s="180">
        <f t="shared" si="4"/>
        <v>0.25</v>
      </c>
      <c r="M277" s="179"/>
    </row>
    <row r="278" spans="1:13" ht="12.75">
      <c r="A278" s="179">
        <v>126</v>
      </c>
      <c r="B278" s="181" t="s">
        <v>1785</v>
      </c>
      <c r="C278" s="181" t="s">
        <v>112</v>
      </c>
      <c r="D278" s="123" t="s">
        <v>431</v>
      </c>
      <c r="E278" s="181"/>
      <c r="F278" s="126"/>
      <c r="G278" s="126"/>
      <c r="H278" s="125"/>
      <c r="I278" s="126"/>
      <c r="J278" s="120" t="s">
        <v>436</v>
      </c>
      <c r="K278" s="120">
        <v>0.75</v>
      </c>
      <c r="L278" s="180">
        <f t="shared" si="4"/>
        <v>0.75</v>
      </c>
      <c r="M278" s="120"/>
    </row>
    <row r="279" spans="1:13" ht="12.75">
      <c r="A279" s="179">
        <v>325</v>
      </c>
      <c r="B279" s="120" t="s">
        <v>770</v>
      </c>
      <c r="C279" s="159" t="s">
        <v>112</v>
      </c>
      <c r="D279" s="151" t="s">
        <v>722</v>
      </c>
      <c r="E279" s="123"/>
      <c r="F279" s="126"/>
      <c r="G279" s="180"/>
      <c r="H279" s="120" t="s">
        <v>713</v>
      </c>
      <c r="I279" s="180">
        <v>0.125</v>
      </c>
      <c r="J279" s="120"/>
      <c r="K279" s="179"/>
      <c r="L279" s="180">
        <f t="shared" si="4"/>
        <v>0.125</v>
      </c>
      <c r="M279" s="179"/>
    </row>
    <row r="280" spans="1:13" ht="12.75">
      <c r="A280" s="179">
        <v>127</v>
      </c>
      <c r="B280" s="130" t="s">
        <v>1802</v>
      </c>
      <c r="C280" s="181" t="s">
        <v>112</v>
      </c>
      <c r="D280" s="186"/>
      <c r="E280" s="150" t="s">
        <v>429</v>
      </c>
      <c r="F280" s="126"/>
      <c r="G280" s="126"/>
      <c r="H280" s="125"/>
      <c r="I280" s="126"/>
      <c r="J280" s="120" t="s">
        <v>436</v>
      </c>
      <c r="K280" s="120">
        <v>0.75</v>
      </c>
      <c r="L280" s="180">
        <f t="shared" si="4"/>
        <v>0.75</v>
      </c>
      <c r="M280" s="120"/>
    </row>
    <row r="281" spans="1:13" ht="12.75">
      <c r="A281" s="179">
        <v>326</v>
      </c>
      <c r="B281" s="182" t="s">
        <v>1909</v>
      </c>
      <c r="C281" s="120" t="s">
        <v>112</v>
      </c>
      <c r="D281" s="183" t="s">
        <v>1602</v>
      </c>
      <c r="E281" s="123"/>
      <c r="F281" s="126"/>
      <c r="G281" s="180"/>
      <c r="H281" s="183" t="s">
        <v>1599</v>
      </c>
      <c r="I281" s="184">
        <v>0.125</v>
      </c>
      <c r="J281" s="111"/>
      <c r="K281" s="179"/>
      <c r="L281" s="180">
        <f t="shared" si="4"/>
        <v>0.125</v>
      </c>
      <c r="M281" s="179"/>
    </row>
    <row r="282" spans="1:13" ht="12.75">
      <c r="A282" s="179">
        <v>327</v>
      </c>
      <c r="B282" s="120" t="s">
        <v>870</v>
      </c>
      <c r="C282" s="159" t="s">
        <v>112</v>
      </c>
      <c r="D282" s="151" t="s">
        <v>750</v>
      </c>
      <c r="E282" s="123"/>
      <c r="F282" s="126"/>
      <c r="G282" s="180"/>
      <c r="H282" s="120" t="s">
        <v>713</v>
      </c>
      <c r="I282" s="180">
        <v>0.125</v>
      </c>
      <c r="J282" s="120"/>
      <c r="K282" s="179"/>
      <c r="L282" s="180">
        <f t="shared" si="4"/>
        <v>0.125</v>
      </c>
      <c r="M282" s="179"/>
    </row>
    <row r="283" spans="1:13" ht="12.75">
      <c r="A283" s="179">
        <v>328</v>
      </c>
      <c r="B283" s="182" t="s">
        <v>1890</v>
      </c>
      <c r="C283" s="120" t="s">
        <v>616</v>
      </c>
      <c r="D283" s="183" t="s">
        <v>1600</v>
      </c>
      <c r="E283" s="123"/>
      <c r="F283" s="126"/>
      <c r="G283" s="180"/>
      <c r="H283" s="183" t="s">
        <v>1599</v>
      </c>
      <c r="I283" s="184">
        <v>0.125</v>
      </c>
      <c r="J283" s="111"/>
      <c r="K283" s="179"/>
      <c r="L283" s="180">
        <f t="shared" si="4"/>
        <v>0.125</v>
      </c>
      <c r="M283" s="179"/>
    </row>
    <row r="284" spans="1:13" ht="12.75">
      <c r="A284" s="179">
        <v>413</v>
      </c>
      <c r="B284" s="182" t="s">
        <v>1726</v>
      </c>
      <c r="C284" s="120" t="s">
        <v>619</v>
      </c>
      <c r="D284" s="183" t="s">
        <v>1604</v>
      </c>
      <c r="E284" s="123"/>
      <c r="F284" s="126"/>
      <c r="G284" s="180"/>
      <c r="H284" s="183" t="s">
        <v>1621</v>
      </c>
      <c r="I284" s="184">
        <v>0.1</v>
      </c>
      <c r="J284" s="111"/>
      <c r="K284" s="179"/>
      <c r="L284" s="180">
        <f t="shared" si="4"/>
        <v>0.1</v>
      </c>
      <c r="M284" s="179"/>
    </row>
    <row r="285" spans="1:13" ht="12.75">
      <c r="A285" s="179">
        <v>194</v>
      </c>
      <c r="B285" s="120" t="s">
        <v>822</v>
      </c>
      <c r="C285" s="159" t="s">
        <v>619</v>
      </c>
      <c r="D285" s="151" t="s">
        <v>804</v>
      </c>
      <c r="E285" s="100"/>
      <c r="F285" s="180"/>
      <c r="G285" s="179"/>
      <c r="H285" s="120" t="s">
        <v>712</v>
      </c>
      <c r="I285" s="180">
        <v>0.5</v>
      </c>
      <c r="J285" s="101"/>
      <c r="K285" s="180"/>
      <c r="L285" s="180">
        <f t="shared" si="4"/>
        <v>0.5</v>
      </c>
      <c r="M285" s="179"/>
    </row>
    <row r="286" spans="1:13" ht="12.75">
      <c r="A286" s="179">
        <v>195</v>
      </c>
      <c r="B286" s="120" t="s">
        <v>842</v>
      </c>
      <c r="C286" s="159" t="s">
        <v>619</v>
      </c>
      <c r="D286" s="151" t="s">
        <v>760</v>
      </c>
      <c r="E286" s="100"/>
      <c r="F286" s="180"/>
      <c r="G286" s="179"/>
      <c r="H286" s="120" t="s">
        <v>712</v>
      </c>
      <c r="I286" s="180">
        <v>0.5</v>
      </c>
      <c r="J286" s="101"/>
      <c r="K286" s="180"/>
      <c r="L286" s="180">
        <f t="shared" si="4"/>
        <v>0.5</v>
      </c>
      <c r="M286" s="179"/>
    </row>
    <row r="287" spans="1:13" ht="12.75">
      <c r="A287" s="179">
        <v>196</v>
      </c>
      <c r="B287" s="120" t="s">
        <v>775</v>
      </c>
      <c r="C287" s="159" t="s">
        <v>34</v>
      </c>
      <c r="D287" s="151" t="s">
        <v>722</v>
      </c>
      <c r="E287" s="123"/>
      <c r="F287" s="126"/>
      <c r="G287" s="180"/>
      <c r="H287" s="120" t="s">
        <v>712</v>
      </c>
      <c r="I287" s="180">
        <v>0.5</v>
      </c>
      <c r="J287" s="120"/>
      <c r="K287" s="179"/>
      <c r="L287" s="180">
        <f t="shared" si="4"/>
        <v>0.5</v>
      </c>
      <c r="M287" s="179"/>
    </row>
    <row r="288" spans="1:13" ht="12.75">
      <c r="A288" s="179">
        <v>252</v>
      </c>
      <c r="B288" s="120" t="s">
        <v>279</v>
      </c>
      <c r="C288" s="159" t="s">
        <v>34</v>
      </c>
      <c r="D288" s="151" t="s">
        <v>722</v>
      </c>
      <c r="E288" s="123"/>
      <c r="F288" s="126"/>
      <c r="G288" s="180"/>
      <c r="H288" s="120" t="s">
        <v>729</v>
      </c>
      <c r="I288" s="180">
        <v>0.167</v>
      </c>
      <c r="J288" s="120"/>
      <c r="K288" s="179"/>
      <c r="L288" s="180">
        <f t="shared" si="4"/>
        <v>0.167</v>
      </c>
      <c r="M288" s="179"/>
    </row>
    <row r="289" spans="1:13" ht="12.75">
      <c r="A289" s="179">
        <v>329</v>
      </c>
      <c r="B289" s="182" t="s">
        <v>1736</v>
      </c>
      <c r="C289" s="120" t="s">
        <v>34</v>
      </c>
      <c r="D289" s="183" t="s">
        <v>1620</v>
      </c>
      <c r="E289" s="123"/>
      <c r="F289" s="126"/>
      <c r="G289" s="180"/>
      <c r="H289" s="183" t="s">
        <v>1612</v>
      </c>
      <c r="I289" s="184">
        <v>0.125</v>
      </c>
      <c r="J289" s="111"/>
      <c r="K289" s="179"/>
      <c r="L289" s="180">
        <f t="shared" si="4"/>
        <v>0.125</v>
      </c>
      <c r="M289" s="179"/>
    </row>
    <row r="290" spans="1:13" ht="12.75">
      <c r="A290" s="179">
        <v>330</v>
      </c>
      <c r="B290" s="120" t="s">
        <v>853</v>
      </c>
      <c r="C290" s="159" t="s">
        <v>34</v>
      </c>
      <c r="D290" s="151" t="s">
        <v>732</v>
      </c>
      <c r="E290" s="100"/>
      <c r="F290" s="180"/>
      <c r="G290" s="179"/>
      <c r="H290" s="120" t="s">
        <v>802</v>
      </c>
      <c r="I290" s="180">
        <v>0.125</v>
      </c>
      <c r="J290" s="101"/>
      <c r="K290" s="180"/>
      <c r="L290" s="180">
        <f t="shared" si="4"/>
        <v>0.125</v>
      </c>
      <c r="M290" s="179"/>
    </row>
    <row r="291" spans="1:13" ht="12.75">
      <c r="A291" s="179">
        <v>166</v>
      </c>
      <c r="B291" s="157" t="s">
        <v>1781</v>
      </c>
      <c r="C291" s="181" t="s">
        <v>34</v>
      </c>
      <c r="D291" s="186" t="s">
        <v>445</v>
      </c>
      <c r="E291" s="131"/>
      <c r="F291" s="126"/>
      <c r="G291" s="126"/>
      <c r="H291" s="125"/>
      <c r="I291" s="126"/>
      <c r="J291" s="120" t="s">
        <v>122</v>
      </c>
      <c r="K291" s="120">
        <v>0.6</v>
      </c>
      <c r="L291" s="180">
        <f t="shared" si="4"/>
        <v>0.6</v>
      </c>
      <c r="M291" s="120"/>
    </row>
    <row r="292" spans="1:13" ht="12.75">
      <c r="A292" s="179">
        <v>197</v>
      </c>
      <c r="B292" s="120" t="s">
        <v>776</v>
      </c>
      <c r="C292" s="159" t="s">
        <v>34</v>
      </c>
      <c r="D292" s="151" t="s">
        <v>722</v>
      </c>
      <c r="E292" s="123"/>
      <c r="F292" s="126"/>
      <c r="G292" s="180"/>
      <c r="H292" s="120" t="s">
        <v>712</v>
      </c>
      <c r="I292" s="180">
        <v>0.5</v>
      </c>
      <c r="J292" s="120"/>
      <c r="K292" s="179"/>
      <c r="L292" s="180">
        <f t="shared" si="4"/>
        <v>0.5</v>
      </c>
      <c r="M292" s="179"/>
    </row>
    <row r="293" spans="1:13" ht="12.75">
      <c r="A293" s="179">
        <v>331</v>
      </c>
      <c r="B293" s="182" t="s">
        <v>1900</v>
      </c>
      <c r="C293" s="120" t="s">
        <v>34</v>
      </c>
      <c r="D293" s="183" t="s">
        <v>1602</v>
      </c>
      <c r="E293" s="123"/>
      <c r="F293" s="126"/>
      <c r="G293" s="180"/>
      <c r="H293" s="183" t="s">
        <v>1612</v>
      </c>
      <c r="I293" s="184">
        <v>0.125</v>
      </c>
      <c r="J293" s="111"/>
      <c r="K293" s="179"/>
      <c r="L293" s="180">
        <f t="shared" si="4"/>
        <v>0.125</v>
      </c>
      <c r="M293" s="179"/>
    </row>
    <row r="294" spans="1:13" ht="12.75">
      <c r="A294" s="179">
        <v>332</v>
      </c>
      <c r="B294" s="120" t="s">
        <v>307</v>
      </c>
      <c r="C294" s="159" t="s">
        <v>871</v>
      </c>
      <c r="D294" s="151" t="s">
        <v>750</v>
      </c>
      <c r="E294" s="123"/>
      <c r="F294" s="126"/>
      <c r="G294" s="180"/>
      <c r="H294" s="120" t="s">
        <v>713</v>
      </c>
      <c r="I294" s="180">
        <v>0.125</v>
      </c>
      <c r="J294" s="120"/>
      <c r="K294" s="179"/>
      <c r="L294" s="180">
        <f t="shared" si="4"/>
        <v>0.125</v>
      </c>
      <c r="M294" s="179"/>
    </row>
    <row r="295" spans="1:13" ht="12.75">
      <c r="A295" s="179">
        <v>15</v>
      </c>
      <c r="B295" s="181" t="s">
        <v>1780</v>
      </c>
      <c r="C295" s="181" t="s">
        <v>29</v>
      </c>
      <c r="D295" s="150" t="s">
        <v>431</v>
      </c>
      <c r="E295" s="185"/>
      <c r="F295" s="126" t="s">
        <v>2489</v>
      </c>
      <c r="G295" s="126">
        <v>0.5</v>
      </c>
      <c r="H295" s="183" t="s">
        <v>1599</v>
      </c>
      <c r="I295" s="126">
        <v>0.125</v>
      </c>
      <c r="J295" s="120" t="s">
        <v>433</v>
      </c>
      <c r="K295" s="120">
        <v>1</v>
      </c>
      <c r="L295" s="180">
        <f t="shared" si="4"/>
        <v>1.625</v>
      </c>
      <c r="M295" s="120"/>
    </row>
    <row r="296" spans="1:13" ht="12.75">
      <c r="A296" s="179">
        <v>38</v>
      </c>
      <c r="B296" s="120" t="s">
        <v>711</v>
      </c>
      <c r="C296" s="159" t="s">
        <v>29</v>
      </c>
      <c r="D296" s="151" t="s">
        <v>708</v>
      </c>
      <c r="E296" s="123"/>
      <c r="F296" s="126">
        <v>44652</v>
      </c>
      <c r="G296" s="180">
        <v>1</v>
      </c>
      <c r="H296" s="120" t="s">
        <v>713</v>
      </c>
      <c r="I296" s="180">
        <v>0.125</v>
      </c>
      <c r="J296" s="120"/>
      <c r="K296" s="179"/>
      <c r="L296" s="180">
        <f t="shared" si="4"/>
        <v>1.125</v>
      </c>
      <c r="M296" s="179"/>
    </row>
    <row r="297" spans="1:13" ht="12.75">
      <c r="A297" s="179">
        <v>333</v>
      </c>
      <c r="B297" s="182" t="s">
        <v>614</v>
      </c>
      <c r="C297" s="120" t="s">
        <v>29</v>
      </c>
      <c r="D297" s="183" t="s">
        <v>1601</v>
      </c>
      <c r="E297" s="123"/>
      <c r="F297" s="126"/>
      <c r="G297" s="180"/>
      <c r="H297" s="183" t="s">
        <v>1599</v>
      </c>
      <c r="I297" s="184">
        <v>0.125</v>
      </c>
      <c r="J297" s="111"/>
      <c r="K297" s="179"/>
      <c r="L297" s="180">
        <f t="shared" si="4"/>
        <v>0.125</v>
      </c>
      <c r="M297" s="179"/>
    </row>
    <row r="298" spans="1:13" ht="12.75">
      <c r="A298" s="179">
        <v>334</v>
      </c>
      <c r="B298" s="120" t="s">
        <v>805</v>
      </c>
      <c r="C298" s="159" t="s">
        <v>29</v>
      </c>
      <c r="D298" s="151" t="s">
        <v>804</v>
      </c>
      <c r="E298" s="100"/>
      <c r="F298" s="180"/>
      <c r="G298" s="179"/>
      <c r="H298" s="120" t="s">
        <v>713</v>
      </c>
      <c r="I298" s="180">
        <v>0.125</v>
      </c>
      <c r="J298" s="101"/>
      <c r="K298" s="180"/>
      <c r="L298" s="180">
        <f t="shared" si="4"/>
        <v>0.125</v>
      </c>
      <c r="M298" s="179"/>
    </row>
    <row r="299" spans="1:13" ht="12.75">
      <c r="A299" s="179">
        <v>128</v>
      </c>
      <c r="B299" s="157" t="s">
        <v>1823</v>
      </c>
      <c r="C299" s="181" t="s">
        <v>29</v>
      </c>
      <c r="D299" s="150" t="s">
        <v>448</v>
      </c>
      <c r="E299" s="131"/>
      <c r="F299" s="126"/>
      <c r="G299" s="126"/>
      <c r="H299" s="125"/>
      <c r="I299" s="126"/>
      <c r="J299" s="120" t="s">
        <v>436</v>
      </c>
      <c r="K299" s="120">
        <v>0.75</v>
      </c>
      <c r="L299" s="180">
        <f t="shared" si="4"/>
        <v>0.75</v>
      </c>
      <c r="M299" s="120"/>
    </row>
    <row r="300" spans="1:13" ht="12.75">
      <c r="A300" s="179">
        <v>71</v>
      </c>
      <c r="B300" s="181" t="s">
        <v>286</v>
      </c>
      <c r="C300" s="181" t="s">
        <v>29</v>
      </c>
      <c r="D300" s="181"/>
      <c r="E300" s="181" t="s">
        <v>428</v>
      </c>
      <c r="F300" s="126"/>
      <c r="G300" s="126"/>
      <c r="H300" s="125"/>
      <c r="I300" s="126"/>
      <c r="J300" s="120" t="s">
        <v>97</v>
      </c>
      <c r="K300" s="120">
        <v>1</v>
      </c>
      <c r="L300" s="180">
        <f t="shared" si="4"/>
        <v>1</v>
      </c>
      <c r="M300" s="120"/>
    </row>
    <row r="301" spans="1:13" ht="12.75">
      <c r="A301" s="179">
        <v>198</v>
      </c>
      <c r="B301" s="120" t="s">
        <v>843</v>
      </c>
      <c r="C301" s="159" t="s">
        <v>29</v>
      </c>
      <c r="D301" s="151" t="s">
        <v>760</v>
      </c>
      <c r="E301" s="100"/>
      <c r="F301" s="180"/>
      <c r="G301" s="179"/>
      <c r="H301" s="120" t="s">
        <v>712</v>
      </c>
      <c r="I301" s="180">
        <v>0.5</v>
      </c>
      <c r="J301" s="101"/>
      <c r="K301" s="180"/>
      <c r="L301" s="180">
        <f t="shared" si="4"/>
        <v>0.5</v>
      </c>
      <c r="M301" s="179"/>
    </row>
    <row r="302" spans="1:13" ht="12.75">
      <c r="A302" s="179">
        <v>335</v>
      </c>
      <c r="B302" s="120" t="s">
        <v>741</v>
      </c>
      <c r="C302" s="159" t="s">
        <v>29</v>
      </c>
      <c r="D302" s="151" t="s">
        <v>737</v>
      </c>
      <c r="E302" s="123"/>
      <c r="F302" s="126"/>
      <c r="G302" s="180"/>
      <c r="H302" s="120" t="s">
        <v>713</v>
      </c>
      <c r="I302" s="180">
        <v>0.125</v>
      </c>
      <c r="J302" s="120"/>
      <c r="K302" s="179"/>
      <c r="L302" s="180">
        <f t="shared" si="4"/>
        <v>0.125</v>
      </c>
      <c r="M302" s="179"/>
    </row>
    <row r="303" spans="1:13" ht="12.75">
      <c r="A303" s="179">
        <v>129</v>
      </c>
      <c r="B303" s="181" t="s">
        <v>1791</v>
      </c>
      <c r="C303" s="181" t="s">
        <v>182</v>
      </c>
      <c r="D303" s="181"/>
      <c r="E303" s="150" t="s">
        <v>439</v>
      </c>
      <c r="F303" s="176"/>
      <c r="G303" s="190"/>
      <c r="H303" s="125"/>
      <c r="I303" s="126"/>
      <c r="J303" s="120" t="s">
        <v>436</v>
      </c>
      <c r="K303" s="120">
        <v>0.75</v>
      </c>
      <c r="L303" s="180">
        <f t="shared" si="4"/>
        <v>0.75</v>
      </c>
      <c r="M303" s="177"/>
    </row>
    <row r="304" spans="1:13" ht="12.75">
      <c r="A304" s="179">
        <v>72</v>
      </c>
      <c r="B304" s="181" t="s">
        <v>1733</v>
      </c>
      <c r="C304" s="181" t="s">
        <v>182</v>
      </c>
      <c r="D304" s="181"/>
      <c r="E304" s="150" t="s">
        <v>425</v>
      </c>
      <c r="F304" s="126"/>
      <c r="G304" s="126"/>
      <c r="H304" s="125"/>
      <c r="I304" s="126"/>
      <c r="J304" s="120" t="s">
        <v>97</v>
      </c>
      <c r="K304" s="120">
        <v>1</v>
      </c>
      <c r="L304" s="180">
        <f t="shared" si="4"/>
        <v>1</v>
      </c>
      <c r="M304" s="120"/>
    </row>
    <row r="305" spans="1:13" ht="12.75">
      <c r="A305" s="179">
        <v>130</v>
      </c>
      <c r="B305" s="181" t="s">
        <v>1812</v>
      </c>
      <c r="C305" s="181" t="s">
        <v>37</v>
      </c>
      <c r="D305" s="181"/>
      <c r="E305" s="150" t="s">
        <v>439</v>
      </c>
      <c r="F305" s="126"/>
      <c r="G305" s="126"/>
      <c r="H305" s="125"/>
      <c r="I305" s="126"/>
      <c r="J305" s="120" t="s">
        <v>436</v>
      </c>
      <c r="K305" s="120">
        <v>0.75</v>
      </c>
      <c r="L305" s="180">
        <f t="shared" si="4"/>
        <v>0.75</v>
      </c>
      <c r="M305" s="120"/>
    </row>
    <row r="306" spans="1:13" ht="12.75">
      <c r="A306" s="179">
        <v>131</v>
      </c>
      <c r="B306" s="157" t="s">
        <v>1798</v>
      </c>
      <c r="C306" s="181" t="s">
        <v>37</v>
      </c>
      <c r="D306" s="123"/>
      <c r="E306" s="186" t="s">
        <v>428</v>
      </c>
      <c r="F306" s="126"/>
      <c r="G306" s="126"/>
      <c r="H306" s="125"/>
      <c r="I306" s="126"/>
      <c r="J306" s="120" t="s">
        <v>436</v>
      </c>
      <c r="K306" s="120">
        <v>0.75</v>
      </c>
      <c r="L306" s="180">
        <f t="shared" si="4"/>
        <v>0.75</v>
      </c>
      <c r="M306" s="120"/>
    </row>
    <row r="307" spans="1:13" ht="12.75">
      <c r="A307" s="179">
        <v>253</v>
      </c>
      <c r="B307" s="120" t="s">
        <v>222</v>
      </c>
      <c r="C307" s="159" t="s">
        <v>37</v>
      </c>
      <c r="D307" s="151" t="s">
        <v>708</v>
      </c>
      <c r="E307" s="123"/>
      <c r="F307" s="126"/>
      <c r="G307" s="180"/>
      <c r="H307" s="120" t="s">
        <v>729</v>
      </c>
      <c r="I307" s="180">
        <v>0.167</v>
      </c>
      <c r="J307" s="120"/>
      <c r="K307" s="179"/>
      <c r="L307" s="180">
        <f t="shared" si="4"/>
        <v>0.167</v>
      </c>
      <c r="M307" s="179"/>
    </row>
    <row r="308" spans="1:13" ht="38.25">
      <c r="A308" s="179">
        <v>234</v>
      </c>
      <c r="B308" s="120" t="s">
        <v>847</v>
      </c>
      <c r="C308" s="159" t="s">
        <v>37</v>
      </c>
      <c r="D308" s="151" t="s">
        <v>732</v>
      </c>
      <c r="E308" s="100"/>
      <c r="F308" s="180"/>
      <c r="G308" s="179"/>
      <c r="H308" s="125" t="s">
        <v>1928</v>
      </c>
      <c r="I308" s="180">
        <v>0.225</v>
      </c>
      <c r="J308" s="101"/>
      <c r="K308" s="180"/>
      <c r="L308" s="180">
        <f t="shared" si="4"/>
        <v>0.225</v>
      </c>
      <c r="M308" s="179"/>
    </row>
    <row r="309" spans="1:13" ht="12.75">
      <c r="A309" s="179">
        <v>336</v>
      </c>
      <c r="B309" s="120" t="s">
        <v>748</v>
      </c>
      <c r="C309" s="159" t="s">
        <v>37</v>
      </c>
      <c r="D309" s="151" t="s">
        <v>737</v>
      </c>
      <c r="E309" s="123"/>
      <c r="F309" s="126"/>
      <c r="G309" s="180"/>
      <c r="H309" s="120" t="s">
        <v>713</v>
      </c>
      <c r="I309" s="180">
        <v>0.125</v>
      </c>
      <c r="J309" s="120"/>
      <c r="K309" s="179"/>
      <c r="L309" s="180">
        <f t="shared" si="4"/>
        <v>0.125</v>
      </c>
      <c r="M309" s="179"/>
    </row>
    <row r="310" spans="1:13" ht="12.75">
      <c r="A310" s="179">
        <v>18</v>
      </c>
      <c r="B310" s="120" t="s">
        <v>876</v>
      </c>
      <c r="C310" s="159" t="s">
        <v>70</v>
      </c>
      <c r="D310" s="151" t="s">
        <v>750</v>
      </c>
      <c r="E310" s="123"/>
      <c r="F310" s="126"/>
      <c r="G310" s="180"/>
      <c r="H310" s="120" t="s">
        <v>736</v>
      </c>
      <c r="I310" s="180">
        <v>1.5</v>
      </c>
      <c r="J310" s="120"/>
      <c r="K310" s="179"/>
      <c r="L310" s="180">
        <f t="shared" si="4"/>
        <v>1.5</v>
      </c>
      <c r="M310" s="179"/>
    </row>
    <row r="311" spans="1:13" ht="12.75">
      <c r="A311" s="179">
        <v>414</v>
      </c>
      <c r="B311" s="120" t="s">
        <v>766</v>
      </c>
      <c r="C311" s="159" t="s">
        <v>26</v>
      </c>
      <c r="D311" s="151" t="s">
        <v>722</v>
      </c>
      <c r="E311" s="123"/>
      <c r="F311" s="126"/>
      <c r="G311" s="180"/>
      <c r="H311" s="120" t="s">
        <v>719</v>
      </c>
      <c r="I311" s="180">
        <v>0.1</v>
      </c>
      <c r="J311" s="120"/>
      <c r="K311" s="179"/>
      <c r="L311" s="180">
        <f t="shared" si="4"/>
        <v>0.1</v>
      </c>
      <c r="M311" s="179"/>
    </row>
    <row r="312" spans="1:13" ht="12.75">
      <c r="A312" s="179">
        <v>337</v>
      </c>
      <c r="B312" s="120" t="s">
        <v>808</v>
      </c>
      <c r="C312" s="159" t="s">
        <v>26</v>
      </c>
      <c r="D312" s="151" t="s">
        <v>804</v>
      </c>
      <c r="E312" s="100"/>
      <c r="F312" s="180"/>
      <c r="G312" s="179"/>
      <c r="H312" s="120" t="s">
        <v>713</v>
      </c>
      <c r="I312" s="180">
        <v>0.125</v>
      </c>
      <c r="J312" s="101"/>
      <c r="K312" s="180"/>
      <c r="L312" s="180">
        <f t="shared" si="4"/>
        <v>0.125</v>
      </c>
      <c r="M312" s="179"/>
    </row>
    <row r="313" spans="1:13" ht="12.75">
      <c r="A313" s="179">
        <v>199</v>
      </c>
      <c r="B313" s="120" t="s">
        <v>844</v>
      </c>
      <c r="C313" s="159" t="s">
        <v>26</v>
      </c>
      <c r="D313" s="151" t="s">
        <v>760</v>
      </c>
      <c r="E313" s="100"/>
      <c r="F313" s="180"/>
      <c r="G313" s="179"/>
      <c r="H313" s="120" t="s">
        <v>712</v>
      </c>
      <c r="I313" s="180">
        <v>0.5</v>
      </c>
      <c r="J313" s="101"/>
      <c r="K313" s="180"/>
      <c r="L313" s="180">
        <f t="shared" si="4"/>
        <v>0.5</v>
      </c>
      <c r="M313" s="179"/>
    </row>
    <row r="314" spans="1:13" ht="12.75">
      <c r="A314" s="179">
        <v>167</v>
      </c>
      <c r="B314" s="181" t="s">
        <v>1765</v>
      </c>
      <c r="C314" s="181" t="s">
        <v>26</v>
      </c>
      <c r="D314" s="181"/>
      <c r="E314" s="125" t="s">
        <v>427</v>
      </c>
      <c r="F314" s="126"/>
      <c r="G314" s="126"/>
      <c r="H314" s="125"/>
      <c r="I314" s="126"/>
      <c r="J314" s="120" t="s">
        <v>122</v>
      </c>
      <c r="K314" s="120">
        <v>0.6</v>
      </c>
      <c r="L314" s="180">
        <f t="shared" si="4"/>
        <v>0.6</v>
      </c>
      <c r="M314" s="120"/>
    </row>
    <row r="315" spans="1:13" ht="12.75">
      <c r="A315" s="179">
        <v>132</v>
      </c>
      <c r="B315" s="181" t="s">
        <v>1811</v>
      </c>
      <c r="C315" s="181" t="s">
        <v>26</v>
      </c>
      <c r="D315" s="181"/>
      <c r="E315" s="150" t="s">
        <v>439</v>
      </c>
      <c r="F315" s="126"/>
      <c r="G315" s="126"/>
      <c r="H315" s="125"/>
      <c r="I315" s="126"/>
      <c r="J315" s="120" t="s">
        <v>436</v>
      </c>
      <c r="K315" s="120">
        <v>0.75</v>
      </c>
      <c r="L315" s="180">
        <f t="shared" si="4"/>
        <v>0.75</v>
      </c>
      <c r="M315" s="120"/>
    </row>
    <row r="316" spans="1:13" ht="12.75">
      <c r="A316" s="179">
        <v>73</v>
      </c>
      <c r="B316" s="157" t="s">
        <v>1860</v>
      </c>
      <c r="C316" s="181" t="s">
        <v>26</v>
      </c>
      <c r="D316" s="199"/>
      <c r="E316" s="150" t="s">
        <v>477</v>
      </c>
      <c r="F316" s="140"/>
      <c r="G316" s="101"/>
      <c r="H316" s="101"/>
      <c r="I316" s="140"/>
      <c r="J316" s="120" t="s">
        <v>479</v>
      </c>
      <c r="K316" s="179">
        <v>1</v>
      </c>
      <c r="L316" s="180">
        <f t="shared" si="4"/>
        <v>1</v>
      </c>
      <c r="M316" s="101"/>
    </row>
    <row r="317" spans="1:13" ht="12.75">
      <c r="A317" s="179">
        <v>133</v>
      </c>
      <c r="B317" s="181" t="s">
        <v>1819</v>
      </c>
      <c r="C317" s="181" t="s">
        <v>994</v>
      </c>
      <c r="D317" s="150" t="s">
        <v>439</v>
      </c>
      <c r="E317" s="185"/>
      <c r="F317" s="126"/>
      <c r="G317" s="126"/>
      <c r="H317" s="125"/>
      <c r="I317" s="126"/>
      <c r="J317" s="120" t="s">
        <v>436</v>
      </c>
      <c r="K317" s="120">
        <v>0.75</v>
      </c>
      <c r="L317" s="180">
        <f t="shared" si="4"/>
        <v>0.75</v>
      </c>
      <c r="M317" s="120"/>
    </row>
    <row r="318" spans="1:13" ht="12.75">
      <c r="A318" s="179">
        <v>74</v>
      </c>
      <c r="B318" s="181" t="s">
        <v>1773</v>
      </c>
      <c r="C318" s="181" t="s">
        <v>1051</v>
      </c>
      <c r="D318" s="181"/>
      <c r="E318" s="131" t="s">
        <v>429</v>
      </c>
      <c r="F318" s="126"/>
      <c r="G318" s="126"/>
      <c r="H318" s="125"/>
      <c r="I318" s="126"/>
      <c r="J318" s="120" t="s">
        <v>295</v>
      </c>
      <c r="K318" s="120">
        <v>1</v>
      </c>
      <c r="L318" s="180">
        <f t="shared" si="4"/>
        <v>1</v>
      </c>
      <c r="M318" s="120"/>
    </row>
    <row r="319" spans="1:13" ht="12.75">
      <c r="A319" s="179">
        <v>415</v>
      </c>
      <c r="B319" s="120" t="s">
        <v>726</v>
      </c>
      <c r="C319" s="159" t="s">
        <v>151</v>
      </c>
      <c r="D319" s="151" t="s">
        <v>708</v>
      </c>
      <c r="E319" s="123"/>
      <c r="F319" s="126"/>
      <c r="G319" s="180"/>
      <c r="H319" s="120" t="s">
        <v>719</v>
      </c>
      <c r="I319" s="180">
        <v>0.1</v>
      </c>
      <c r="J319" s="120"/>
      <c r="K319" s="179"/>
      <c r="L319" s="180">
        <f t="shared" si="4"/>
        <v>0.1</v>
      </c>
      <c r="M319" s="179"/>
    </row>
    <row r="320" spans="1:13" ht="12.75">
      <c r="A320" s="179">
        <v>254</v>
      </c>
      <c r="B320" s="120" t="s">
        <v>494</v>
      </c>
      <c r="C320" s="159" t="s">
        <v>151</v>
      </c>
      <c r="D320" s="151" t="s">
        <v>782</v>
      </c>
      <c r="E320" s="123"/>
      <c r="F320" s="126"/>
      <c r="G320" s="180"/>
      <c r="H320" s="120" t="s">
        <v>729</v>
      </c>
      <c r="I320" s="180">
        <v>0.167</v>
      </c>
      <c r="J320" s="120"/>
      <c r="K320" s="179"/>
      <c r="L320" s="180">
        <f t="shared" si="4"/>
        <v>0.167</v>
      </c>
      <c r="M320" s="179"/>
    </row>
    <row r="321" spans="1:13" ht="12.75">
      <c r="A321" s="179">
        <v>338</v>
      </c>
      <c r="B321" s="182" t="s">
        <v>1872</v>
      </c>
      <c r="C321" s="120" t="s">
        <v>151</v>
      </c>
      <c r="D321" s="183" t="s">
        <v>1600</v>
      </c>
      <c r="E321" s="123"/>
      <c r="F321" s="126"/>
      <c r="G321" s="180"/>
      <c r="H321" s="183" t="s">
        <v>1599</v>
      </c>
      <c r="I321" s="184">
        <v>0.125</v>
      </c>
      <c r="J321" s="111"/>
      <c r="K321" s="179"/>
      <c r="L321" s="180">
        <f t="shared" si="4"/>
        <v>0.125</v>
      </c>
      <c r="M321" s="179"/>
    </row>
    <row r="322" spans="1:13" ht="12.75">
      <c r="A322" s="179">
        <v>200</v>
      </c>
      <c r="B322" s="120" t="s">
        <v>858</v>
      </c>
      <c r="C322" s="159" t="s">
        <v>151</v>
      </c>
      <c r="D322" s="151" t="s">
        <v>732</v>
      </c>
      <c r="E322" s="123"/>
      <c r="F322" s="126"/>
      <c r="G322" s="180"/>
      <c r="H322" s="120" t="s">
        <v>712</v>
      </c>
      <c r="I322" s="180">
        <v>0.5</v>
      </c>
      <c r="J322" s="120"/>
      <c r="K322" s="179"/>
      <c r="L322" s="180">
        <f t="shared" si="4"/>
        <v>0.5</v>
      </c>
      <c r="M322" s="179"/>
    </row>
    <row r="323" spans="1:13" ht="12.75">
      <c r="A323" s="179">
        <v>339</v>
      </c>
      <c r="B323" s="120" t="s">
        <v>758</v>
      </c>
      <c r="C323" s="159" t="s">
        <v>151</v>
      </c>
      <c r="D323" s="151" t="s">
        <v>722</v>
      </c>
      <c r="E323" s="123"/>
      <c r="F323" s="126"/>
      <c r="G323" s="180"/>
      <c r="H323" s="120" t="s">
        <v>713</v>
      </c>
      <c r="I323" s="180">
        <v>0.125</v>
      </c>
      <c r="J323" s="120"/>
      <c r="K323" s="179"/>
      <c r="L323" s="180">
        <f t="shared" si="4"/>
        <v>0.125</v>
      </c>
      <c r="M323" s="179"/>
    </row>
    <row r="324" spans="1:13" ht="12.75">
      <c r="A324" s="179">
        <v>255</v>
      </c>
      <c r="B324" s="120" t="s">
        <v>874</v>
      </c>
      <c r="C324" s="159" t="s">
        <v>151</v>
      </c>
      <c r="D324" s="151" t="s">
        <v>750</v>
      </c>
      <c r="E324" s="123"/>
      <c r="F324" s="126"/>
      <c r="G324" s="180"/>
      <c r="H324" s="120" t="s">
        <v>729</v>
      </c>
      <c r="I324" s="180">
        <v>0.167</v>
      </c>
      <c r="J324" s="120"/>
      <c r="K324" s="179"/>
      <c r="L324" s="180">
        <f t="shared" si="4"/>
        <v>0.167</v>
      </c>
      <c r="M324" s="179"/>
    </row>
    <row r="325" spans="1:13" ht="12.75">
      <c r="A325" s="179">
        <v>201</v>
      </c>
      <c r="B325" s="182" t="s">
        <v>36</v>
      </c>
      <c r="C325" s="120" t="s">
        <v>151</v>
      </c>
      <c r="D325" s="183" t="s">
        <v>1607</v>
      </c>
      <c r="E325" s="123"/>
      <c r="F325" s="126"/>
      <c r="G325" s="180"/>
      <c r="H325" s="183" t="s">
        <v>1626</v>
      </c>
      <c r="I325" s="184">
        <v>0.5</v>
      </c>
      <c r="J325" s="111"/>
      <c r="K325" s="179"/>
      <c r="L325" s="180">
        <f t="shared" si="4"/>
        <v>0.5</v>
      </c>
      <c r="M325" s="179"/>
    </row>
    <row r="326" spans="1:13" ht="12.75">
      <c r="A326" s="179">
        <v>134</v>
      </c>
      <c r="B326" s="125" t="s">
        <v>1716</v>
      </c>
      <c r="C326" s="181" t="s">
        <v>151</v>
      </c>
      <c r="D326" s="125" t="s">
        <v>431</v>
      </c>
      <c r="E326" s="123"/>
      <c r="F326" s="126"/>
      <c r="G326" s="126"/>
      <c r="H326" s="125"/>
      <c r="I326" s="126"/>
      <c r="J326" s="120" t="s">
        <v>436</v>
      </c>
      <c r="K326" s="120">
        <v>0.75</v>
      </c>
      <c r="L326" s="180">
        <f t="shared" si="4"/>
        <v>0.75</v>
      </c>
      <c r="M326" s="120"/>
    </row>
    <row r="327" spans="1:13" ht="12.75">
      <c r="A327" s="179">
        <v>416</v>
      </c>
      <c r="B327" s="120" t="s">
        <v>792</v>
      </c>
      <c r="C327" s="159" t="s">
        <v>151</v>
      </c>
      <c r="D327" s="151" t="s">
        <v>782</v>
      </c>
      <c r="E327" s="123"/>
      <c r="F327" s="126"/>
      <c r="G327" s="180"/>
      <c r="H327" s="120" t="s">
        <v>719</v>
      </c>
      <c r="I327" s="180">
        <v>0.1</v>
      </c>
      <c r="J327" s="120"/>
      <c r="K327" s="179"/>
      <c r="L327" s="180">
        <f aca="true" t="shared" si="5" ref="L327:L390">K327+I327+G327</f>
        <v>0.1</v>
      </c>
      <c r="M327" s="179"/>
    </row>
    <row r="328" spans="1:13" ht="12.75">
      <c r="A328" s="179">
        <v>19</v>
      </c>
      <c r="B328" s="186" t="s">
        <v>1778</v>
      </c>
      <c r="C328" s="181" t="s">
        <v>151</v>
      </c>
      <c r="D328" s="196" t="s">
        <v>432</v>
      </c>
      <c r="E328" s="131"/>
      <c r="F328" s="198"/>
      <c r="G328" s="186"/>
      <c r="H328" s="186"/>
      <c r="I328" s="198"/>
      <c r="J328" s="196" t="s">
        <v>87</v>
      </c>
      <c r="K328" s="186">
        <v>1.5</v>
      </c>
      <c r="L328" s="180">
        <f t="shared" si="5"/>
        <v>1.5</v>
      </c>
      <c r="M328" s="186"/>
    </row>
    <row r="329" spans="1:13" ht="12.75">
      <c r="A329" s="179">
        <v>436</v>
      </c>
      <c r="B329" s="182" t="s">
        <v>1867</v>
      </c>
      <c r="C329" s="120" t="s">
        <v>151</v>
      </c>
      <c r="D329" s="183" t="s">
        <v>1600</v>
      </c>
      <c r="E329" s="123"/>
      <c r="F329" s="126"/>
      <c r="G329" s="180"/>
      <c r="H329" s="183" t="s">
        <v>1632</v>
      </c>
      <c r="I329" s="184">
        <v>0.0625</v>
      </c>
      <c r="J329" s="111"/>
      <c r="K329" s="179"/>
      <c r="L329" s="180">
        <f t="shared" si="5"/>
        <v>0.0625</v>
      </c>
      <c r="M329" s="179"/>
    </row>
    <row r="330" spans="1:13" ht="12.75">
      <c r="A330" s="179">
        <v>135</v>
      </c>
      <c r="B330" s="186" t="s">
        <v>1799</v>
      </c>
      <c r="C330" s="181" t="s">
        <v>151</v>
      </c>
      <c r="D330" s="123"/>
      <c r="E330" s="186" t="s">
        <v>297</v>
      </c>
      <c r="F330" s="126"/>
      <c r="G330" s="126"/>
      <c r="H330" s="125"/>
      <c r="I330" s="126"/>
      <c r="J330" s="120" t="s">
        <v>436</v>
      </c>
      <c r="K330" s="120">
        <v>0.75</v>
      </c>
      <c r="L330" s="180">
        <f t="shared" si="5"/>
        <v>0.75</v>
      </c>
      <c r="M330" s="120"/>
    </row>
    <row r="331" spans="1:13" ht="12.75">
      <c r="A331" s="179">
        <v>136</v>
      </c>
      <c r="B331" s="181" t="s">
        <v>1824</v>
      </c>
      <c r="C331" s="181" t="s">
        <v>151</v>
      </c>
      <c r="D331" s="150" t="s">
        <v>448</v>
      </c>
      <c r="E331" s="123"/>
      <c r="F331" s="126"/>
      <c r="G331" s="126"/>
      <c r="H331" s="125"/>
      <c r="I331" s="126"/>
      <c r="J331" s="120" t="s">
        <v>436</v>
      </c>
      <c r="K331" s="120">
        <v>0.75</v>
      </c>
      <c r="L331" s="180">
        <f t="shared" si="5"/>
        <v>0.75</v>
      </c>
      <c r="M331" s="120"/>
    </row>
    <row r="332" spans="1:13" ht="12.75">
      <c r="A332" s="179">
        <v>340</v>
      </c>
      <c r="B332" s="182" t="s">
        <v>1910</v>
      </c>
      <c r="C332" s="120" t="s">
        <v>151</v>
      </c>
      <c r="D332" s="183" t="s">
        <v>1601</v>
      </c>
      <c r="E332" s="123"/>
      <c r="F332" s="126"/>
      <c r="G332" s="180"/>
      <c r="H332" s="183" t="s">
        <v>1599</v>
      </c>
      <c r="I332" s="184">
        <v>0.125</v>
      </c>
      <c r="J332" s="111"/>
      <c r="K332" s="179"/>
      <c r="L332" s="180">
        <f t="shared" si="5"/>
        <v>0.125</v>
      </c>
      <c r="M332" s="179"/>
    </row>
    <row r="333" spans="1:13" ht="12.75">
      <c r="A333" s="179">
        <v>341</v>
      </c>
      <c r="B333" s="182" t="s">
        <v>1877</v>
      </c>
      <c r="C333" s="120" t="s">
        <v>1757</v>
      </c>
      <c r="D333" s="183" t="s">
        <v>1602</v>
      </c>
      <c r="E333" s="123"/>
      <c r="F333" s="126"/>
      <c r="G333" s="180"/>
      <c r="H333" s="183" t="s">
        <v>1599</v>
      </c>
      <c r="I333" s="184">
        <v>0.125</v>
      </c>
      <c r="J333" s="111"/>
      <c r="K333" s="179"/>
      <c r="L333" s="180">
        <f t="shared" si="5"/>
        <v>0.125</v>
      </c>
      <c r="M333" s="179"/>
    </row>
    <row r="334" spans="1:13" ht="12.75">
      <c r="A334" s="179">
        <v>5</v>
      </c>
      <c r="B334" s="120" t="s">
        <v>1854</v>
      </c>
      <c r="C334" s="181" t="s">
        <v>778</v>
      </c>
      <c r="D334" s="123"/>
      <c r="E334" s="123" t="s">
        <v>427</v>
      </c>
      <c r="F334" s="126"/>
      <c r="G334" s="180"/>
      <c r="H334" s="120"/>
      <c r="I334" s="180"/>
      <c r="J334" s="120" t="s">
        <v>88</v>
      </c>
      <c r="K334" s="179">
        <v>3</v>
      </c>
      <c r="L334" s="180">
        <f t="shared" si="5"/>
        <v>3</v>
      </c>
      <c r="M334" s="179"/>
    </row>
    <row r="335" spans="1:13" ht="12.75">
      <c r="A335" s="179">
        <v>417</v>
      </c>
      <c r="B335" s="120" t="s">
        <v>784</v>
      </c>
      <c r="C335" s="159" t="s">
        <v>778</v>
      </c>
      <c r="D335" s="151" t="s">
        <v>782</v>
      </c>
      <c r="E335" s="123"/>
      <c r="F335" s="126"/>
      <c r="G335" s="180"/>
      <c r="H335" s="120" t="s">
        <v>719</v>
      </c>
      <c r="I335" s="180">
        <v>0.1</v>
      </c>
      <c r="J335" s="120"/>
      <c r="K335" s="179"/>
      <c r="L335" s="180">
        <f t="shared" si="5"/>
        <v>0.1</v>
      </c>
      <c r="M335" s="179"/>
    </row>
    <row r="336" spans="1:13" ht="12.75">
      <c r="A336" s="179">
        <v>418</v>
      </c>
      <c r="B336" s="120" t="s">
        <v>785</v>
      </c>
      <c r="C336" s="159" t="s">
        <v>778</v>
      </c>
      <c r="D336" s="151" t="s">
        <v>782</v>
      </c>
      <c r="E336" s="123"/>
      <c r="F336" s="126"/>
      <c r="G336" s="180"/>
      <c r="H336" s="120" t="s">
        <v>719</v>
      </c>
      <c r="I336" s="180">
        <v>0.1</v>
      </c>
      <c r="J336" s="120"/>
      <c r="K336" s="179"/>
      <c r="L336" s="180">
        <f t="shared" si="5"/>
        <v>0.1</v>
      </c>
      <c r="M336" s="179"/>
    </row>
    <row r="337" spans="1:13" ht="12.75">
      <c r="A337" s="179">
        <v>229</v>
      </c>
      <c r="B337" s="120" t="s">
        <v>777</v>
      </c>
      <c r="C337" s="159" t="s">
        <v>778</v>
      </c>
      <c r="D337" s="151" t="s">
        <v>722</v>
      </c>
      <c r="E337" s="123"/>
      <c r="F337" s="126"/>
      <c r="G337" s="180"/>
      <c r="H337" s="120" t="s">
        <v>780</v>
      </c>
      <c r="I337" s="180">
        <v>0.25</v>
      </c>
      <c r="J337" s="120"/>
      <c r="K337" s="179"/>
      <c r="L337" s="180">
        <f t="shared" si="5"/>
        <v>0.25</v>
      </c>
      <c r="M337" s="179"/>
    </row>
    <row r="338" spans="1:13" ht="12.75">
      <c r="A338" s="179">
        <v>419</v>
      </c>
      <c r="B338" s="120" t="s">
        <v>789</v>
      </c>
      <c r="C338" s="159" t="s">
        <v>330</v>
      </c>
      <c r="D338" s="151" t="s">
        <v>782</v>
      </c>
      <c r="E338" s="123"/>
      <c r="F338" s="126"/>
      <c r="G338" s="180"/>
      <c r="H338" s="120" t="s">
        <v>719</v>
      </c>
      <c r="I338" s="180">
        <v>0.1</v>
      </c>
      <c r="J338" s="120"/>
      <c r="K338" s="179"/>
      <c r="L338" s="180">
        <f t="shared" si="5"/>
        <v>0.1</v>
      </c>
      <c r="M338" s="179"/>
    </row>
    <row r="339" spans="1:13" ht="12.75">
      <c r="A339" s="179">
        <v>342</v>
      </c>
      <c r="B339" s="120" t="s">
        <v>771</v>
      </c>
      <c r="C339" s="159" t="s">
        <v>330</v>
      </c>
      <c r="D339" s="151" t="s">
        <v>722</v>
      </c>
      <c r="E339" s="123"/>
      <c r="F339" s="126"/>
      <c r="G339" s="180"/>
      <c r="H339" s="120" t="s">
        <v>713</v>
      </c>
      <c r="I339" s="180">
        <v>0.125</v>
      </c>
      <c r="J339" s="120"/>
      <c r="K339" s="179"/>
      <c r="L339" s="180">
        <f t="shared" si="5"/>
        <v>0.125</v>
      </c>
      <c r="M339" s="179"/>
    </row>
    <row r="340" spans="1:13" ht="12.75">
      <c r="A340" s="179">
        <v>168</v>
      </c>
      <c r="B340" s="157" t="s">
        <v>1847</v>
      </c>
      <c r="C340" s="181" t="s">
        <v>1755</v>
      </c>
      <c r="D340" s="185"/>
      <c r="E340" s="185" t="s">
        <v>451</v>
      </c>
      <c r="F340" s="126"/>
      <c r="G340" s="126"/>
      <c r="H340" s="125"/>
      <c r="I340" s="126"/>
      <c r="J340" s="120" t="s">
        <v>122</v>
      </c>
      <c r="K340" s="120">
        <v>0.6</v>
      </c>
      <c r="L340" s="180">
        <f t="shared" si="5"/>
        <v>0.6</v>
      </c>
      <c r="M340" s="120"/>
    </row>
    <row r="341" spans="1:13" ht="12.75">
      <c r="A341" s="179">
        <v>256</v>
      </c>
      <c r="B341" s="120" t="s">
        <v>818</v>
      </c>
      <c r="C341" s="159" t="s">
        <v>819</v>
      </c>
      <c r="D341" s="151" t="s">
        <v>804</v>
      </c>
      <c r="E341" s="100"/>
      <c r="F341" s="180"/>
      <c r="G341" s="179"/>
      <c r="H341" s="120" t="s">
        <v>729</v>
      </c>
      <c r="I341" s="180">
        <v>0.167</v>
      </c>
      <c r="J341" s="101"/>
      <c r="K341" s="180"/>
      <c r="L341" s="180">
        <f t="shared" si="5"/>
        <v>0.167</v>
      </c>
      <c r="M341" s="179"/>
    </row>
    <row r="342" spans="1:13" ht="12.75">
      <c r="A342" s="179">
        <v>257</v>
      </c>
      <c r="B342" s="120" t="s">
        <v>839</v>
      </c>
      <c r="C342" s="159" t="s">
        <v>840</v>
      </c>
      <c r="D342" s="191" t="s">
        <v>760</v>
      </c>
      <c r="E342" s="100"/>
      <c r="F342" s="180"/>
      <c r="G342" s="179"/>
      <c r="H342" s="120" t="s">
        <v>729</v>
      </c>
      <c r="I342" s="180">
        <v>0.167</v>
      </c>
      <c r="J342" s="101"/>
      <c r="K342" s="180"/>
      <c r="L342" s="180">
        <f t="shared" si="5"/>
        <v>0.167</v>
      </c>
      <c r="M342" s="179"/>
    </row>
    <row r="343" spans="1:13" ht="12.75">
      <c r="A343" s="179">
        <v>343</v>
      </c>
      <c r="B343" s="120" t="s">
        <v>76</v>
      </c>
      <c r="C343" s="159" t="s">
        <v>35</v>
      </c>
      <c r="D343" s="151" t="s">
        <v>732</v>
      </c>
      <c r="E343" s="100"/>
      <c r="F343" s="180"/>
      <c r="G343" s="179"/>
      <c r="H343" s="120" t="s">
        <v>713</v>
      </c>
      <c r="I343" s="180">
        <v>0.125</v>
      </c>
      <c r="J343" s="101"/>
      <c r="K343" s="180"/>
      <c r="L343" s="180">
        <f t="shared" si="5"/>
        <v>0.125</v>
      </c>
      <c r="M343" s="179"/>
    </row>
    <row r="344" spans="1:13" ht="12.75">
      <c r="A344" s="179">
        <v>169</v>
      </c>
      <c r="B344" s="182" t="s">
        <v>58</v>
      </c>
      <c r="C344" s="181" t="s">
        <v>35</v>
      </c>
      <c r="D344" s="182"/>
      <c r="E344" s="185" t="s">
        <v>451</v>
      </c>
      <c r="F344" s="198"/>
      <c r="G344" s="126"/>
      <c r="H344" s="125"/>
      <c r="I344" s="126"/>
      <c r="J344" s="120" t="s">
        <v>122</v>
      </c>
      <c r="K344" s="120">
        <v>0.6</v>
      </c>
      <c r="L344" s="180">
        <f t="shared" si="5"/>
        <v>0.6</v>
      </c>
      <c r="M344" s="120"/>
    </row>
    <row r="345" spans="1:13" ht="12.75">
      <c r="A345" s="179">
        <v>344</v>
      </c>
      <c r="B345" s="182" t="s">
        <v>1899</v>
      </c>
      <c r="C345" s="120" t="s">
        <v>35</v>
      </c>
      <c r="D345" s="183" t="s">
        <v>1602</v>
      </c>
      <c r="E345" s="123"/>
      <c r="F345" s="126"/>
      <c r="G345" s="180"/>
      <c r="H345" s="183" t="s">
        <v>1612</v>
      </c>
      <c r="I345" s="184">
        <v>0.125</v>
      </c>
      <c r="J345" s="111"/>
      <c r="K345" s="179"/>
      <c r="L345" s="180">
        <f t="shared" si="5"/>
        <v>0.125</v>
      </c>
      <c r="M345" s="179"/>
    </row>
    <row r="346" spans="1:13" ht="12.75">
      <c r="A346" s="179">
        <v>75</v>
      </c>
      <c r="B346" s="120" t="s">
        <v>1832</v>
      </c>
      <c r="C346" s="181" t="s">
        <v>35</v>
      </c>
      <c r="D346" s="150" t="s">
        <v>443</v>
      </c>
      <c r="E346" s="181"/>
      <c r="F346" s="126"/>
      <c r="G346" s="126"/>
      <c r="H346" s="120"/>
      <c r="I346" s="126"/>
      <c r="J346" s="120" t="s">
        <v>97</v>
      </c>
      <c r="K346" s="120">
        <v>1</v>
      </c>
      <c r="L346" s="180">
        <f t="shared" si="5"/>
        <v>1</v>
      </c>
      <c r="M346" s="120"/>
    </row>
    <row r="347" spans="1:13" ht="12.75">
      <c r="A347" s="179">
        <v>137</v>
      </c>
      <c r="B347" s="189" t="s">
        <v>1825</v>
      </c>
      <c r="C347" s="181" t="s">
        <v>1402</v>
      </c>
      <c r="D347" s="150" t="s">
        <v>448</v>
      </c>
      <c r="E347" s="189"/>
      <c r="F347" s="195"/>
      <c r="G347" s="189"/>
      <c r="H347" s="174"/>
      <c r="I347" s="195"/>
      <c r="J347" s="120" t="s">
        <v>436</v>
      </c>
      <c r="K347" s="120">
        <v>0.75</v>
      </c>
      <c r="L347" s="180">
        <f t="shared" si="5"/>
        <v>0.75</v>
      </c>
      <c r="M347" s="189"/>
    </row>
    <row r="348" spans="1:13" ht="12.75">
      <c r="A348" s="179">
        <v>170</v>
      </c>
      <c r="B348" s="125" t="s">
        <v>1846</v>
      </c>
      <c r="C348" s="181" t="s">
        <v>179</v>
      </c>
      <c r="D348" s="185" t="s">
        <v>450</v>
      </c>
      <c r="E348" s="185"/>
      <c r="F348" s="126"/>
      <c r="G348" s="126"/>
      <c r="H348" s="125"/>
      <c r="I348" s="126"/>
      <c r="J348" s="120" t="s">
        <v>122</v>
      </c>
      <c r="K348" s="120">
        <v>0.6</v>
      </c>
      <c r="L348" s="180">
        <f t="shared" si="5"/>
        <v>0.6</v>
      </c>
      <c r="M348" s="120"/>
    </row>
    <row r="349" spans="1:13" ht="12.75">
      <c r="A349" s="179">
        <v>230</v>
      </c>
      <c r="B349" s="120" t="s">
        <v>1166</v>
      </c>
      <c r="C349" s="120" t="s">
        <v>179</v>
      </c>
      <c r="D349" s="123"/>
      <c r="E349" s="123" t="s">
        <v>44</v>
      </c>
      <c r="F349" s="126"/>
      <c r="G349" s="180"/>
      <c r="H349" s="31" t="s">
        <v>2600</v>
      </c>
      <c r="I349" s="180">
        <v>0.25</v>
      </c>
      <c r="J349" s="120"/>
      <c r="K349" s="179"/>
      <c r="L349" s="180">
        <f t="shared" si="5"/>
        <v>0.25</v>
      </c>
      <c r="M349" s="179"/>
    </row>
    <row r="350" spans="1:13" ht="12.75">
      <c r="A350" s="179">
        <v>345</v>
      </c>
      <c r="B350" s="182" t="s">
        <v>1895</v>
      </c>
      <c r="C350" s="120" t="s">
        <v>687</v>
      </c>
      <c r="D350" s="183" t="s">
        <v>1602</v>
      </c>
      <c r="E350" s="123"/>
      <c r="F350" s="126"/>
      <c r="G350" s="180"/>
      <c r="H350" s="183" t="s">
        <v>1612</v>
      </c>
      <c r="I350" s="184">
        <v>0.125</v>
      </c>
      <c r="J350" s="111"/>
      <c r="K350" s="179"/>
      <c r="L350" s="180">
        <f t="shared" si="5"/>
        <v>0.125</v>
      </c>
      <c r="M350" s="179"/>
    </row>
    <row r="351" spans="1:13" ht="12.75">
      <c r="A351" s="179">
        <v>138</v>
      </c>
      <c r="B351" s="120" t="s">
        <v>685</v>
      </c>
      <c r="C351" s="93" t="s">
        <v>687</v>
      </c>
      <c r="D351" s="154" t="s">
        <v>689</v>
      </c>
      <c r="E351" s="101"/>
      <c r="F351" s="331" t="s">
        <v>691</v>
      </c>
      <c r="G351" s="180">
        <v>0.5</v>
      </c>
      <c r="H351" s="183" t="s">
        <v>1630</v>
      </c>
      <c r="I351" s="180">
        <v>0.25</v>
      </c>
      <c r="J351" s="120"/>
      <c r="K351" s="179"/>
      <c r="L351" s="180">
        <f t="shared" si="5"/>
        <v>0.75</v>
      </c>
      <c r="M351" s="179"/>
    </row>
    <row r="352" spans="1:13" ht="12.75">
      <c r="A352" s="179">
        <v>346</v>
      </c>
      <c r="B352" s="120" t="s">
        <v>806</v>
      </c>
      <c r="C352" s="159" t="s">
        <v>315</v>
      </c>
      <c r="D352" s="151" t="s">
        <v>804</v>
      </c>
      <c r="E352" s="100"/>
      <c r="F352" s="180"/>
      <c r="G352" s="179"/>
      <c r="H352" s="120" t="s">
        <v>713</v>
      </c>
      <c r="I352" s="180">
        <v>0.125</v>
      </c>
      <c r="J352" s="101"/>
      <c r="K352" s="180"/>
      <c r="L352" s="180">
        <f t="shared" si="5"/>
        <v>0.125</v>
      </c>
      <c r="M352" s="179"/>
    </row>
    <row r="353" spans="1:13" ht="12.75">
      <c r="A353" s="179">
        <v>20</v>
      </c>
      <c r="B353" s="186" t="s">
        <v>2673</v>
      </c>
      <c r="C353" s="181" t="s">
        <v>688</v>
      </c>
      <c r="D353" s="186"/>
      <c r="E353" s="186" t="s">
        <v>438</v>
      </c>
      <c r="F353" s="126"/>
      <c r="G353" s="126"/>
      <c r="H353" s="125"/>
      <c r="I353" s="126"/>
      <c r="J353" s="196" t="s">
        <v>87</v>
      </c>
      <c r="K353" s="120">
        <v>1.5</v>
      </c>
      <c r="L353" s="180">
        <f t="shared" si="5"/>
        <v>1.5</v>
      </c>
      <c r="M353" s="120"/>
    </row>
    <row r="354" spans="1:13" s="142" customFormat="1" ht="12.75">
      <c r="A354" s="179">
        <v>420</v>
      </c>
      <c r="B354" s="120" t="s">
        <v>755</v>
      </c>
      <c r="C354" s="159" t="s">
        <v>688</v>
      </c>
      <c r="D354" s="151" t="s">
        <v>737</v>
      </c>
      <c r="E354" s="123"/>
      <c r="F354" s="126"/>
      <c r="G354" s="180"/>
      <c r="H354" s="120" t="s">
        <v>719</v>
      </c>
      <c r="I354" s="180">
        <v>0.1</v>
      </c>
      <c r="J354" s="120"/>
      <c r="K354" s="179"/>
      <c r="L354" s="180">
        <f t="shared" si="5"/>
        <v>0.1</v>
      </c>
      <c r="M354" s="179"/>
    </row>
    <row r="355" spans="1:13" s="142" customFormat="1" ht="12.75">
      <c r="A355" s="179">
        <v>171</v>
      </c>
      <c r="B355" s="120" t="s">
        <v>557</v>
      </c>
      <c r="C355" s="181" t="s">
        <v>931</v>
      </c>
      <c r="D355" s="123" t="s">
        <v>445</v>
      </c>
      <c r="E355" s="185"/>
      <c r="F355" s="126"/>
      <c r="G355" s="126"/>
      <c r="H355" s="125"/>
      <c r="I355" s="126"/>
      <c r="J355" s="120" t="s">
        <v>122</v>
      </c>
      <c r="K355" s="120">
        <v>0.6</v>
      </c>
      <c r="L355" s="180">
        <f t="shared" si="5"/>
        <v>0.6</v>
      </c>
      <c r="M355" s="120"/>
    </row>
    <row r="356" spans="1:13" s="142" customFormat="1" ht="12.75">
      <c r="A356" s="179">
        <v>421</v>
      </c>
      <c r="B356" s="120" t="s">
        <v>753</v>
      </c>
      <c r="C356" s="159" t="s">
        <v>754</v>
      </c>
      <c r="D356" s="151" t="s">
        <v>737</v>
      </c>
      <c r="E356" s="123"/>
      <c r="F356" s="126"/>
      <c r="G356" s="180"/>
      <c r="H356" s="120" t="s">
        <v>719</v>
      </c>
      <c r="I356" s="180">
        <v>0.1</v>
      </c>
      <c r="J356" s="120"/>
      <c r="K356" s="179"/>
      <c r="L356" s="180">
        <f t="shared" si="5"/>
        <v>0.1</v>
      </c>
      <c r="M356" s="179"/>
    </row>
    <row r="357" spans="1:13" s="142" customFormat="1" ht="12.75">
      <c r="A357" s="179">
        <v>202</v>
      </c>
      <c r="B357" s="120" t="s">
        <v>288</v>
      </c>
      <c r="C357" s="159" t="s">
        <v>754</v>
      </c>
      <c r="D357" s="191" t="s">
        <v>750</v>
      </c>
      <c r="E357" s="123"/>
      <c r="F357" s="126"/>
      <c r="G357" s="180"/>
      <c r="H357" s="120" t="s">
        <v>712</v>
      </c>
      <c r="I357" s="180">
        <v>0.5</v>
      </c>
      <c r="J357" s="120"/>
      <c r="K357" s="179"/>
      <c r="L357" s="180">
        <f t="shared" si="5"/>
        <v>0.5</v>
      </c>
      <c r="M357" s="179"/>
    </row>
    <row r="358" spans="1:13" s="142" customFormat="1" ht="12.75">
      <c r="A358" s="179">
        <v>139</v>
      </c>
      <c r="B358" s="157" t="s">
        <v>1839</v>
      </c>
      <c r="C358" s="181" t="s">
        <v>146</v>
      </c>
      <c r="D358" s="185"/>
      <c r="E358" s="150" t="s">
        <v>428</v>
      </c>
      <c r="F358" s="126"/>
      <c r="G358" s="126"/>
      <c r="H358" s="120"/>
      <c r="I358" s="126"/>
      <c r="J358" s="120" t="s">
        <v>436</v>
      </c>
      <c r="K358" s="120">
        <v>0.75</v>
      </c>
      <c r="L358" s="180">
        <f t="shared" si="5"/>
        <v>0.75</v>
      </c>
      <c r="M358" s="120"/>
    </row>
    <row r="359" spans="1:13" s="142" customFormat="1" ht="12.75">
      <c r="A359" s="179">
        <v>258</v>
      </c>
      <c r="B359" s="120" t="s">
        <v>823</v>
      </c>
      <c r="C359" s="159" t="s">
        <v>146</v>
      </c>
      <c r="D359" s="151" t="s">
        <v>804</v>
      </c>
      <c r="E359" s="100"/>
      <c r="F359" s="180"/>
      <c r="G359" s="179"/>
      <c r="H359" s="120" t="s">
        <v>729</v>
      </c>
      <c r="I359" s="180">
        <v>0.167</v>
      </c>
      <c r="J359" s="101"/>
      <c r="K359" s="180"/>
      <c r="L359" s="180">
        <f t="shared" si="5"/>
        <v>0.167</v>
      </c>
      <c r="M359" s="179"/>
    </row>
    <row r="360" spans="1:13" s="142" customFormat="1" ht="12.75">
      <c r="A360" s="179">
        <v>259</v>
      </c>
      <c r="B360" s="120" t="s">
        <v>841</v>
      </c>
      <c r="C360" s="159" t="s">
        <v>146</v>
      </c>
      <c r="D360" s="191" t="s">
        <v>760</v>
      </c>
      <c r="E360" s="100"/>
      <c r="F360" s="180"/>
      <c r="G360" s="179"/>
      <c r="H360" s="120" t="s">
        <v>729</v>
      </c>
      <c r="I360" s="180">
        <v>0.167</v>
      </c>
      <c r="J360" s="101"/>
      <c r="K360" s="180"/>
      <c r="L360" s="180">
        <f t="shared" si="5"/>
        <v>0.167</v>
      </c>
      <c r="M360" s="179"/>
    </row>
    <row r="361" spans="1:13" s="142" customFormat="1" ht="25.5">
      <c r="A361" s="179">
        <v>76</v>
      </c>
      <c r="B361" s="120" t="s">
        <v>859</v>
      </c>
      <c r="C361" s="159" t="s">
        <v>146</v>
      </c>
      <c r="D361" s="151" t="s">
        <v>732</v>
      </c>
      <c r="E361" s="123"/>
      <c r="F361" s="126"/>
      <c r="G361" s="180"/>
      <c r="H361" s="125" t="s">
        <v>2610</v>
      </c>
      <c r="I361" s="180">
        <v>1</v>
      </c>
      <c r="J361" s="120"/>
      <c r="K361" s="179"/>
      <c r="L361" s="180">
        <f t="shared" si="5"/>
        <v>1</v>
      </c>
      <c r="M361" s="179"/>
    </row>
    <row r="362" spans="1:13" s="142" customFormat="1" ht="12.75">
      <c r="A362" s="179">
        <v>140</v>
      </c>
      <c r="B362" s="125" t="s">
        <v>89</v>
      </c>
      <c r="C362" s="181" t="s">
        <v>146</v>
      </c>
      <c r="D362" s="185"/>
      <c r="E362" s="150" t="s">
        <v>428</v>
      </c>
      <c r="F362" s="126"/>
      <c r="G362" s="126"/>
      <c r="H362" s="125"/>
      <c r="I362" s="126"/>
      <c r="J362" s="120" t="s">
        <v>436</v>
      </c>
      <c r="K362" s="120">
        <v>0.75</v>
      </c>
      <c r="L362" s="180">
        <f t="shared" si="5"/>
        <v>0.75</v>
      </c>
      <c r="M362" s="177"/>
    </row>
    <row r="363" spans="1:13" s="142" customFormat="1" ht="12.75">
      <c r="A363" s="179">
        <v>141</v>
      </c>
      <c r="B363" s="125" t="s">
        <v>1842</v>
      </c>
      <c r="C363" s="181" t="s">
        <v>146</v>
      </c>
      <c r="D363" s="185"/>
      <c r="E363" s="150" t="s">
        <v>428</v>
      </c>
      <c r="F363" s="126"/>
      <c r="G363" s="126"/>
      <c r="H363" s="125"/>
      <c r="I363" s="126"/>
      <c r="J363" s="120" t="s">
        <v>436</v>
      </c>
      <c r="K363" s="120">
        <v>0.75</v>
      </c>
      <c r="L363" s="180">
        <f t="shared" si="5"/>
        <v>0.75</v>
      </c>
      <c r="M363" s="120"/>
    </row>
    <row r="364" spans="1:13" s="142" customFormat="1" ht="38.25">
      <c r="A364" s="179">
        <v>216</v>
      </c>
      <c r="B364" s="120" t="s">
        <v>875</v>
      </c>
      <c r="C364" s="159" t="s">
        <v>146</v>
      </c>
      <c r="D364" s="151" t="s">
        <v>750</v>
      </c>
      <c r="E364" s="123"/>
      <c r="F364" s="126"/>
      <c r="G364" s="180"/>
      <c r="H364" s="125" t="s">
        <v>1929</v>
      </c>
      <c r="I364" s="180">
        <v>0.285</v>
      </c>
      <c r="J364" s="120"/>
      <c r="K364" s="179"/>
      <c r="L364" s="180">
        <f t="shared" si="5"/>
        <v>0.285</v>
      </c>
      <c r="M364" s="179"/>
    </row>
    <row r="365" spans="1:13" s="142" customFormat="1" ht="12.75">
      <c r="A365" s="179">
        <v>422</v>
      </c>
      <c r="B365" s="120" t="s">
        <v>727</v>
      </c>
      <c r="C365" s="159" t="s">
        <v>146</v>
      </c>
      <c r="D365" s="151" t="s">
        <v>708</v>
      </c>
      <c r="E365" s="123"/>
      <c r="F365" s="126"/>
      <c r="G365" s="180"/>
      <c r="H365" s="120" t="s">
        <v>719</v>
      </c>
      <c r="I365" s="180">
        <v>0.1</v>
      </c>
      <c r="J365" s="120"/>
      <c r="K365" s="179"/>
      <c r="L365" s="180">
        <f t="shared" si="5"/>
        <v>0.1</v>
      </c>
      <c r="M365" s="179"/>
    </row>
    <row r="366" spans="1:13" s="142" customFormat="1" ht="12.75">
      <c r="A366" s="179">
        <v>347</v>
      </c>
      <c r="B366" s="120" t="s">
        <v>696</v>
      </c>
      <c r="C366" s="159" t="s">
        <v>146</v>
      </c>
      <c r="D366" s="151" t="s">
        <v>804</v>
      </c>
      <c r="E366" s="100"/>
      <c r="F366" s="180"/>
      <c r="G366" s="179"/>
      <c r="H366" s="120" t="s">
        <v>713</v>
      </c>
      <c r="I366" s="180">
        <v>0.125</v>
      </c>
      <c r="J366" s="101"/>
      <c r="K366" s="180"/>
      <c r="L366" s="180">
        <f t="shared" si="5"/>
        <v>0.125</v>
      </c>
      <c r="M366" s="179"/>
    </row>
    <row r="367" spans="1:13" s="142" customFormat="1" ht="12.75">
      <c r="A367" s="179">
        <v>26</v>
      </c>
      <c r="B367" s="157" t="s">
        <v>658</v>
      </c>
      <c r="C367" s="181" t="s">
        <v>146</v>
      </c>
      <c r="D367" s="150" t="s">
        <v>431</v>
      </c>
      <c r="E367" s="123"/>
      <c r="F367" s="126"/>
      <c r="G367" s="126"/>
      <c r="H367" s="125"/>
      <c r="I367" s="126"/>
      <c r="J367" s="120" t="s">
        <v>389</v>
      </c>
      <c r="K367" s="120">
        <v>1.33</v>
      </c>
      <c r="L367" s="180">
        <f t="shared" si="5"/>
        <v>1.33</v>
      </c>
      <c r="M367" s="120"/>
    </row>
    <row r="368" spans="1:13" s="142" customFormat="1" ht="12.75">
      <c r="A368" s="179">
        <v>142</v>
      </c>
      <c r="B368" s="181" t="s">
        <v>658</v>
      </c>
      <c r="C368" s="181" t="s">
        <v>146</v>
      </c>
      <c r="D368" s="177"/>
      <c r="E368" s="150" t="s">
        <v>44</v>
      </c>
      <c r="F368" s="126"/>
      <c r="G368" s="126"/>
      <c r="H368" s="125"/>
      <c r="I368" s="126"/>
      <c r="J368" s="120" t="s">
        <v>436</v>
      </c>
      <c r="K368" s="120">
        <v>0.75</v>
      </c>
      <c r="L368" s="180">
        <f t="shared" si="5"/>
        <v>0.75</v>
      </c>
      <c r="M368" s="120"/>
    </row>
    <row r="369" spans="1:13" s="142" customFormat="1" ht="12.75">
      <c r="A369" s="179">
        <v>348</v>
      </c>
      <c r="B369" s="182" t="s">
        <v>658</v>
      </c>
      <c r="C369" s="120" t="s">
        <v>146</v>
      </c>
      <c r="D369" s="183" t="s">
        <v>1602</v>
      </c>
      <c r="E369" s="123"/>
      <c r="F369" s="126"/>
      <c r="G369" s="180"/>
      <c r="H369" s="183" t="s">
        <v>1612</v>
      </c>
      <c r="I369" s="184">
        <v>0.125</v>
      </c>
      <c r="J369" s="111"/>
      <c r="K369" s="179"/>
      <c r="L369" s="180">
        <f t="shared" si="5"/>
        <v>0.125</v>
      </c>
      <c r="M369" s="179"/>
    </row>
    <row r="370" spans="1:13" s="142" customFormat="1" ht="12.75">
      <c r="A370" s="179">
        <v>143</v>
      </c>
      <c r="B370" s="157" t="s">
        <v>1724</v>
      </c>
      <c r="C370" s="181" t="s">
        <v>146</v>
      </c>
      <c r="D370" s="181" t="s">
        <v>425</v>
      </c>
      <c r="E370" s="125"/>
      <c r="F370" s="126"/>
      <c r="G370" s="126"/>
      <c r="H370" s="125"/>
      <c r="I370" s="126"/>
      <c r="J370" s="120" t="s">
        <v>436</v>
      </c>
      <c r="K370" s="120">
        <v>0.75</v>
      </c>
      <c r="L370" s="180">
        <f t="shared" si="5"/>
        <v>0.75</v>
      </c>
      <c r="M370" s="120"/>
    </row>
    <row r="371" spans="1:13" s="142" customFormat="1" ht="12.75">
      <c r="A371" s="179">
        <v>423</v>
      </c>
      <c r="B371" s="182" t="s">
        <v>557</v>
      </c>
      <c r="C371" s="120" t="s">
        <v>146</v>
      </c>
      <c r="D371" s="183" t="s">
        <v>1620</v>
      </c>
      <c r="E371" s="123"/>
      <c r="F371" s="126"/>
      <c r="G371" s="180"/>
      <c r="H371" s="183" t="s">
        <v>1621</v>
      </c>
      <c r="I371" s="184">
        <v>0.1</v>
      </c>
      <c r="J371" s="111"/>
      <c r="K371" s="179"/>
      <c r="L371" s="180">
        <f t="shared" si="5"/>
        <v>0.1</v>
      </c>
      <c r="M371" s="179"/>
    </row>
    <row r="372" spans="1:13" s="142" customFormat="1" ht="12.75">
      <c r="A372" s="179">
        <v>424</v>
      </c>
      <c r="B372" s="120" t="s">
        <v>133</v>
      </c>
      <c r="C372" s="159" t="s">
        <v>146</v>
      </c>
      <c r="D372" s="151" t="s">
        <v>782</v>
      </c>
      <c r="E372" s="123"/>
      <c r="F372" s="126"/>
      <c r="G372" s="180"/>
      <c r="H372" s="120" t="s">
        <v>719</v>
      </c>
      <c r="I372" s="180">
        <v>0.1</v>
      </c>
      <c r="J372" s="120"/>
      <c r="K372" s="179"/>
      <c r="L372" s="180">
        <f t="shared" si="5"/>
        <v>0.1</v>
      </c>
      <c r="M372" s="179"/>
    </row>
    <row r="373" spans="1:13" s="142" customFormat="1" ht="12.75">
      <c r="A373" s="179">
        <v>349</v>
      </c>
      <c r="B373" s="182" t="s">
        <v>1716</v>
      </c>
      <c r="C373" s="120" t="s">
        <v>146</v>
      </c>
      <c r="D373" s="183" t="s">
        <v>1602</v>
      </c>
      <c r="E373" s="123"/>
      <c r="F373" s="126"/>
      <c r="G373" s="180"/>
      <c r="H373" s="183" t="s">
        <v>1599</v>
      </c>
      <c r="I373" s="184">
        <v>0.125</v>
      </c>
      <c r="J373" s="111"/>
      <c r="K373" s="179"/>
      <c r="L373" s="180">
        <f t="shared" si="5"/>
        <v>0.125</v>
      </c>
      <c r="M373" s="179"/>
    </row>
    <row r="374" spans="1:13" s="142" customFormat="1" ht="12.75">
      <c r="A374" s="179">
        <v>150</v>
      </c>
      <c r="B374" s="120" t="s">
        <v>1844</v>
      </c>
      <c r="C374" s="181" t="s">
        <v>146</v>
      </c>
      <c r="D374" s="123" t="s">
        <v>314</v>
      </c>
      <c r="E374" s="185"/>
      <c r="F374" s="126"/>
      <c r="G374" s="126"/>
      <c r="H374" s="183" t="s">
        <v>1612</v>
      </c>
      <c r="I374" s="126">
        <v>0.125</v>
      </c>
      <c r="J374" s="120" t="s">
        <v>122</v>
      </c>
      <c r="K374" s="120">
        <v>0.6</v>
      </c>
      <c r="L374" s="180">
        <f t="shared" si="5"/>
        <v>0.725</v>
      </c>
      <c r="M374" s="120"/>
    </row>
    <row r="375" spans="1:13" s="142" customFormat="1" ht="12.75">
      <c r="A375" s="179">
        <v>172</v>
      </c>
      <c r="B375" s="120" t="s">
        <v>1815</v>
      </c>
      <c r="C375" s="181" t="s">
        <v>146</v>
      </c>
      <c r="D375" s="185" t="s">
        <v>445</v>
      </c>
      <c r="E375" s="185"/>
      <c r="F375" s="126"/>
      <c r="G375" s="126"/>
      <c r="H375" s="125"/>
      <c r="I375" s="126"/>
      <c r="J375" s="120" t="s">
        <v>122</v>
      </c>
      <c r="K375" s="120">
        <v>0.6</v>
      </c>
      <c r="L375" s="180">
        <f t="shared" si="5"/>
        <v>0.6</v>
      </c>
      <c r="M375" s="120"/>
    </row>
    <row r="376" spans="1:13" s="142" customFormat="1" ht="12.75">
      <c r="A376" s="179">
        <v>203</v>
      </c>
      <c r="B376" s="182" t="s">
        <v>1048</v>
      </c>
      <c r="C376" s="120" t="s">
        <v>146</v>
      </c>
      <c r="D376" s="183"/>
      <c r="E376" s="123"/>
      <c r="F376" s="126"/>
      <c r="G376" s="180"/>
      <c r="H376" s="183" t="s">
        <v>2595</v>
      </c>
      <c r="I376" s="184">
        <v>0.5</v>
      </c>
      <c r="J376" s="111"/>
      <c r="K376" s="179"/>
      <c r="L376" s="180">
        <f t="shared" si="5"/>
        <v>0.5</v>
      </c>
      <c r="M376" s="179"/>
    </row>
    <row r="377" spans="1:13" s="142" customFormat="1" ht="12.75">
      <c r="A377" s="179">
        <v>440</v>
      </c>
      <c r="B377" s="182" t="s">
        <v>1902</v>
      </c>
      <c r="C377" s="120" t="s">
        <v>146</v>
      </c>
      <c r="D377" s="183" t="s">
        <v>1611</v>
      </c>
      <c r="E377" s="123"/>
      <c r="F377" s="126"/>
      <c r="G377" s="180"/>
      <c r="H377" s="183" t="s">
        <v>1632</v>
      </c>
      <c r="I377" s="184">
        <v>0.0625</v>
      </c>
      <c r="J377" s="111"/>
      <c r="K377" s="179"/>
      <c r="L377" s="180">
        <f t="shared" si="5"/>
        <v>0.0625</v>
      </c>
      <c r="M377" s="179"/>
    </row>
    <row r="378" spans="1:13" s="142" customFormat="1" ht="12.75">
      <c r="A378" s="179">
        <v>77</v>
      </c>
      <c r="B378" s="120" t="s">
        <v>1855</v>
      </c>
      <c r="C378" s="181" t="s">
        <v>1756</v>
      </c>
      <c r="D378" s="123"/>
      <c r="E378" s="123" t="s">
        <v>477</v>
      </c>
      <c r="F378" s="126"/>
      <c r="G378" s="180"/>
      <c r="H378" s="120"/>
      <c r="I378" s="180"/>
      <c r="J378" s="120" t="s">
        <v>478</v>
      </c>
      <c r="K378" s="179">
        <v>1</v>
      </c>
      <c r="L378" s="180">
        <f t="shared" si="5"/>
        <v>1</v>
      </c>
      <c r="M378" s="179"/>
    </row>
    <row r="379" spans="1:13" s="142" customFormat="1" ht="12.75">
      <c r="A379" s="179">
        <v>204</v>
      </c>
      <c r="B379" s="120" t="s">
        <v>848</v>
      </c>
      <c r="C379" s="120" t="s">
        <v>849</v>
      </c>
      <c r="D379" s="123"/>
      <c r="E379" s="123" t="s">
        <v>2605</v>
      </c>
      <c r="F379" s="126"/>
      <c r="G379" s="180"/>
      <c r="H379" s="31" t="s">
        <v>2595</v>
      </c>
      <c r="I379" s="78">
        <v>0.5</v>
      </c>
      <c r="J379" s="120"/>
      <c r="K379" s="179"/>
      <c r="L379" s="180">
        <f t="shared" si="5"/>
        <v>0.5</v>
      </c>
      <c r="M379" s="179"/>
    </row>
    <row r="380" spans="1:13" s="142" customFormat="1" ht="51">
      <c r="A380" s="179">
        <v>209</v>
      </c>
      <c r="B380" s="120" t="s">
        <v>848</v>
      </c>
      <c r="C380" s="159" t="s">
        <v>849</v>
      </c>
      <c r="D380" s="151" t="s">
        <v>732</v>
      </c>
      <c r="E380" s="100"/>
      <c r="F380" s="180"/>
      <c r="G380" s="179"/>
      <c r="H380" s="125" t="s">
        <v>2614</v>
      </c>
      <c r="I380" s="180">
        <f>0.225+0.25</f>
        <v>0.475</v>
      </c>
      <c r="J380" s="101"/>
      <c r="K380" s="180"/>
      <c r="L380" s="180">
        <f t="shared" si="5"/>
        <v>0.475</v>
      </c>
      <c r="M380" s="179"/>
    </row>
    <row r="381" spans="1:13" s="142" customFormat="1" ht="12.75">
      <c r="A381" s="179">
        <v>231</v>
      </c>
      <c r="B381" s="120" t="s">
        <v>1802</v>
      </c>
      <c r="C381" s="120" t="s">
        <v>343</v>
      </c>
      <c r="D381" s="123" t="s">
        <v>437</v>
      </c>
      <c r="E381" s="123"/>
      <c r="F381" s="126"/>
      <c r="G381" s="180"/>
      <c r="H381" s="31" t="s">
        <v>2600</v>
      </c>
      <c r="I381" s="180">
        <v>0.25</v>
      </c>
      <c r="J381" s="120"/>
      <c r="K381" s="179"/>
      <c r="L381" s="180">
        <f t="shared" si="5"/>
        <v>0.25</v>
      </c>
      <c r="M381" s="179"/>
    </row>
    <row r="382" spans="1:13" s="142" customFormat="1" ht="12.75">
      <c r="A382" s="179">
        <v>78</v>
      </c>
      <c r="B382" s="120" t="s">
        <v>147</v>
      </c>
      <c r="C382" s="181" t="s">
        <v>148</v>
      </c>
      <c r="D382" s="199"/>
      <c r="E382" s="150" t="s">
        <v>477</v>
      </c>
      <c r="F382" s="140"/>
      <c r="G382" s="101"/>
      <c r="H382" s="101"/>
      <c r="I382" s="140"/>
      <c r="J382" s="120" t="s">
        <v>479</v>
      </c>
      <c r="K382" s="179">
        <v>1</v>
      </c>
      <c r="L382" s="180">
        <f t="shared" si="5"/>
        <v>1</v>
      </c>
      <c r="M382" s="101"/>
    </row>
    <row r="383" spans="1:13" s="142" customFormat="1" ht="12.75">
      <c r="A383" s="179">
        <v>260</v>
      </c>
      <c r="B383" s="120" t="s">
        <v>768</v>
      </c>
      <c r="C383" s="159" t="s">
        <v>351</v>
      </c>
      <c r="D383" s="151" t="s">
        <v>722</v>
      </c>
      <c r="E383" s="123"/>
      <c r="F383" s="126"/>
      <c r="G383" s="180"/>
      <c r="H383" s="120" t="s">
        <v>729</v>
      </c>
      <c r="I383" s="180">
        <v>0.167</v>
      </c>
      <c r="J383" s="120"/>
      <c r="K383" s="179"/>
      <c r="L383" s="180">
        <f t="shared" si="5"/>
        <v>0.167</v>
      </c>
      <c r="M383" s="179"/>
    </row>
    <row r="384" spans="1:13" s="142" customFormat="1" ht="12.75">
      <c r="A384" s="179">
        <v>79</v>
      </c>
      <c r="B384" s="157" t="s">
        <v>1829</v>
      </c>
      <c r="C384" s="181" t="s">
        <v>265</v>
      </c>
      <c r="D384" s="150" t="s">
        <v>432</v>
      </c>
      <c r="E384" s="131"/>
      <c r="F384" s="126"/>
      <c r="G384" s="126"/>
      <c r="H384" s="125"/>
      <c r="I384" s="126"/>
      <c r="J384" s="120" t="s">
        <v>97</v>
      </c>
      <c r="K384" s="120">
        <v>1</v>
      </c>
      <c r="L384" s="180">
        <f t="shared" si="5"/>
        <v>1</v>
      </c>
      <c r="M384" s="120"/>
    </row>
    <row r="385" spans="1:13" s="142" customFormat="1" ht="12.75">
      <c r="A385" s="179">
        <v>350</v>
      </c>
      <c r="B385" s="182" t="s">
        <v>147</v>
      </c>
      <c r="C385" s="120" t="s">
        <v>265</v>
      </c>
      <c r="D385" s="183" t="s">
        <v>1600</v>
      </c>
      <c r="E385" s="123"/>
      <c r="F385" s="126"/>
      <c r="G385" s="180"/>
      <c r="H385" s="183" t="s">
        <v>1599</v>
      </c>
      <c r="I385" s="184">
        <v>0.125</v>
      </c>
      <c r="J385" s="111"/>
      <c r="K385" s="179"/>
      <c r="L385" s="180">
        <f t="shared" si="5"/>
        <v>0.125</v>
      </c>
      <c r="M385" s="179"/>
    </row>
    <row r="386" spans="1:13" s="142" customFormat="1" ht="12.75">
      <c r="A386" s="179">
        <v>425</v>
      </c>
      <c r="B386" s="182" t="s">
        <v>1701</v>
      </c>
      <c r="C386" s="120" t="s">
        <v>265</v>
      </c>
      <c r="D386" s="183" t="s">
        <v>1629</v>
      </c>
      <c r="E386" s="123"/>
      <c r="F386" s="126"/>
      <c r="G386" s="180"/>
      <c r="H386" s="183" t="s">
        <v>1621</v>
      </c>
      <c r="I386" s="184">
        <v>0.1</v>
      </c>
      <c r="J386" s="111"/>
      <c r="K386" s="179"/>
      <c r="L386" s="180">
        <f t="shared" si="5"/>
        <v>0.1</v>
      </c>
      <c r="M386" s="179"/>
    </row>
    <row r="387" spans="1:13" s="142" customFormat="1" ht="12.75">
      <c r="A387" s="179">
        <v>426</v>
      </c>
      <c r="B387" s="120" t="s">
        <v>867</v>
      </c>
      <c r="C387" s="159" t="s">
        <v>868</v>
      </c>
      <c r="D387" s="151" t="s">
        <v>750</v>
      </c>
      <c r="E387" s="123"/>
      <c r="F387" s="126"/>
      <c r="G387" s="180"/>
      <c r="H387" s="120" t="s">
        <v>719</v>
      </c>
      <c r="I387" s="180">
        <v>0.1</v>
      </c>
      <c r="J387" s="120"/>
      <c r="K387" s="179"/>
      <c r="L387" s="180">
        <f t="shared" si="5"/>
        <v>0.1</v>
      </c>
      <c r="M387" s="179"/>
    </row>
    <row r="388" spans="1:13" s="142" customFormat="1" ht="12.75">
      <c r="A388" s="179">
        <v>351</v>
      </c>
      <c r="B388" s="182" t="s">
        <v>204</v>
      </c>
      <c r="C388" s="120" t="s">
        <v>336</v>
      </c>
      <c r="D388" s="183" t="s">
        <v>1615</v>
      </c>
      <c r="E388" s="123"/>
      <c r="F388" s="126"/>
      <c r="G388" s="180"/>
      <c r="H388" s="183" t="s">
        <v>1612</v>
      </c>
      <c r="I388" s="184">
        <v>0.125</v>
      </c>
      <c r="J388" s="111"/>
      <c r="K388" s="179"/>
      <c r="L388" s="180">
        <f t="shared" si="5"/>
        <v>0.125</v>
      </c>
      <c r="M388" s="179"/>
    </row>
    <row r="389" spans="1:13" s="142" customFormat="1" ht="38.25">
      <c r="A389" s="179">
        <v>144</v>
      </c>
      <c r="B389" s="120" t="s">
        <v>1863</v>
      </c>
      <c r="C389" s="120" t="s">
        <v>336</v>
      </c>
      <c r="D389" s="123"/>
      <c r="E389" s="123" t="s">
        <v>44</v>
      </c>
      <c r="F389" s="126"/>
      <c r="G389" s="180"/>
      <c r="H389" s="120"/>
      <c r="I389" s="180"/>
      <c r="J389" s="125" t="s">
        <v>594</v>
      </c>
      <c r="K389" s="179">
        <v>0.75</v>
      </c>
      <c r="L389" s="180">
        <f t="shared" si="5"/>
        <v>0.75</v>
      </c>
      <c r="M389" s="101"/>
    </row>
    <row r="390" spans="1:13" s="142" customFormat="1" ht="12.75">
      <c r="A390" s="179">
        <v>80</v>
      </c>
      <c r="B390" s="120" t="s">
        <v>1861</v>
      </c>
      <c r="C390" s="181" t="s">
        <v>1107</v>
      </c>
      <c r="D390" s="199"/>
      <c r="E390" s="150" t="s">
        <v>477</v>
      </c>
      <c r="F390" s="140"/>
      <c r="G390" s="101"/>
      <c r="H390" s="101"/>
      <c r="I390" s="140"/>
      <c r="J390" s="120" t="s">
        <v>479</v>
      </c>
      <c r="K390" s="179">
        <v>1</v>
      </c>
      <c r="L390" s="180">
        <f t="shared" si="5"/>
        <v>1</v>
      </c>
      <c r="M390" s="101"/>
    </row>
    <row r="391" spans="1:13" s="142" customFormat="1" ht="12.75">
      <c r="A391" s="179">
        <v>81</v>
      </c>
      <c r="B391" s="157" t="s">
        <v>605</v>
      </c>
      <c r="C391" s="181" t="s">
        <v>28</v>
      </c>
      <c r="D391" s="150" t="s">
        <v>437</v>
      </c>
      <c r="E391" s="131"/>
      <c r="F391" s="126"/>
      <c r="G391" s="126"/>
      <c r="H391" s="120"/>
      <c r="I391" s="126"/>
      <c r="J391" s="120" t="s">
        <v>97</v>
      </c>
      <c r="K391" s="120">
        <v>1</v>
      </c>
      <c r="L391" s="180">
        <f aca="true" t="shared" si="6" ref="L391:L446">K391+I391+G391</f>
        <v>1</v>
      </c>
      <c r="M391" s="120"/>
    </row>
    <row r="392" spans="1:13" s="142" customFormat="1" ht="38.25">
      <c r="A392" s="179">
        <v>219</v>
      </c>
      <c r="B392" s="120" t="s">
        <v>824</v>
      </c>
      <c r="C392" s="159" t="s">
        <v>28</v>
      </c>
      <c r="D392" s="151" t="s">
        <v>804</v>
      </c>
      <c r="E392" s="100"/>
      <c r="F392" s="180"/>
      <c r="G392" s="179"/>
      <c r="H392" s="125" t="s">
        <v>1930</v>
      </c>
      <c r="I392" s="180">
        <v>0.267</v>
      </c>
      <c r="J392" s="101"/>
      <c r="K392" s="180"/>
      <c r="L392" s="180">
        <f t="shared" si="6"/>
        <v>0.267</v>
      </c>
      <c r="M392" s="179"/>
    </row>
    <row r="393" spans="1:13" s="142" customFormat="1" ht="12.75">
      <c r="A393" s="179">
        <v>21</v>
      </c>
      <c r="B393" s="186" t="s">
        <v>1777</v>
      </c>
      <c r="C393" s="181" t="s">
        <v>28</v>
      </c>
      <c r="D393" s="196" t="s">
        <v>432</v>
      </c>
      <c r="E393" s="200"/>
      <c r="F393" s="201"/>
      <c r="G393" s="196"/>
      <c r="H393" s="196"/>
      <c r="I393" s="201"/>
      <c r="J393" s="196" t="s">
        <v>87</v>
      </c>
      <c r="K393" s="196">
        <v>1.5</v>
      </c>
      <c r="L393" s="180">
        <f t="shared" si="6"/>
        <v>1.5</v>
      </c>
      <c r="M393" s="196"/>
    </row>
    <row r="394" spans="1:13" s="142" customFormat="1" ht="12.75">
      <c r="A394" s="179">
        <v>269</v>
      </c>
      <c r="B394" s="182" t="s">
        <v>1887</v>
      </c>
      <c r="C394" s="120" t="s">
        <v>28</v>
      </c>
      <c r="D394" s="183" t="s">
        <v>1623</v>
      </c>
      <c r="E394" s="123"/>
      <c r="F394" s="126"/>
      <c r="G394" s="180"/>
      <c r="H394" s="183" t="s">
        <v>1622</v>
      </c>
      <c r="I394" s="184">
        <v>0.16666666666666666</v>
      </c>
      <c r="J394" s="111"/>
      <c r="K394" s="179"/>
      <c r="L394" s="180">
        <f t="shared" si="6"/>
        <v>0.16666666666666666</v>
      </c>
      <c r="M394" s="179"/>
    </row>
    <row r="395" spans="1:13" s="142" customFormat="1" ht="12.75">
      <c r="A395" s="179">
        <v>437</v>
      </c>
      <c r="B395" s="182" t="s">
        <v>1868</v>
      </c>
      <c r="C395" s="120" t="s">
        <v>28</v>
      </c>
      <c r="D395" s="183" t="s">
        <v>1600</v>
      </c>
      <c r="E395" s="123"/>
      <c r="F395" s="126"/>
      <c r="G395" s="180"/>
      <c r="H395" s="183" t="s">
        <v>1632</v>
      </c>
      <c r="I395" s="184">
        <f>0.5/8</f>
        <v>0.0625</v>
      </c>
      <c r="J395" s="111"/>
      <c r="K395" s="179"/>
      <c r="L395" s="180">
        <f t="shared" si="6"/>
        <v>0.0625</v>
      </c>
      <c r="M395" s="179"/>
    </row>
    <row r="396" spans="1:13" s="142" customFormat="1" ht="12.75">
      <c r="A396" s="179">
        <v>352</v>
      </c>
      <c r="B396" s="182" t="s">
        <v>1875</v>
      </c>
      <c r="C396" s="120" t="s">
        <v>28</v>
      </c>
      <c r="D396" s="183" t="s">
        <v>1602</v>
      </c>
      <c r="E396" s="123"/>
      <c r="F396" s="126"/>
      <c r="G396" s="180"/>
      <c r="H396" s="183" t="s">
        <v>1599</v>
      </c>
      <c r="I396" s="184">
        <v>0.125</v>
      </c>
      <c r="J396" s="111"/>
      <c r="K396" s="179"/>
      <c r="L396" s="180">
        <f t="shared" si="6"/>
        <v>0.125</v>
      </c>
      <c r="M396" s="179"/>
    </row>
    <row r="397" spans="1:13" s="142" customFormat="1" ht="12.75">
      <c r="A397" s="179">
        <v>353</v>
      </c>
      <c r="B397" s="120" t="s">
        <v>835</v>
      </c>
      <c r="C397" s="159" t="s">
        <v>28</v>
      </c>
      <c r="D397" s="151" t="s">
        <v>836</v>
      </c>
      <c r="E397" s="100"/>
      <c r="F397" s="180"/>
      <c r="G397" s="179"/>
      <c r="H397" s="120" t="s">
        <v>802</v>
      </c>
      <c r="I397" s="180">
        <v>0.125</v>
      </c>
      <c r="J397" s="101"/>
      <c r="K397" s="180"/>
      <c r="L397" s="180">
        <f t="shared" si="6"/>
        <v>0.125</v>
      </c>
      <c r="M397" s="179"/>
    </row>
    <row r="398" spans="1:13" s="142" customFormat="1" ht="12.75">
      <c r="A398" s="179">
        <v>354</v>
      </c>
      <c r="B398" s="120" t="s">
        <v>758</v>
      </c>
      <c r="C398" s="159" t="s">
        <v>28</v>
      </c>
      <c r="D398" s="151" t="s">
        <v>737</v>
      </c>
      <c r="E398" s="123"/>
      <c r="F398" s="126"/>
      <c r="G398" s="180"/>
      <c r="H398" s="120" t="s">
        <v>713</v>
      </c>
      <c r="I398" s="180">
        <v>0.125</v>
      </c>
      <c r="J398" s="120"/>
      <c r="K398" s="179"/>
      <c r="L398" s="180">
        <f t="shared" si="6"/>
        <v>0.125</v>
      </c>
      <c r="M398" s="179"/>
    </row>
    <row r="399" spans="1:13" s="142" customFormat="1" ht="12.75">
      <c r="A399" s="179">
        <v>355</v>
      </c>
      <c r="B399" s="120" t="s">
        <v>758</v>
      </c>
      <c r="C399" s="159" t="s">
        <v>28</v>
      </c>
      <c r="D399" s="151" t="s">
        <v>732</v>
      </c>
      <c r="E399" s="100"/>
      <c r="F399" s="180"/>
      <c r="G399" s="179"/>
      <c r="H399" s="120" t="s">
        <v>713</v>
      </c>
      <c r="I399" s="180">
        <v>0.125</v>
      </c>
      <c r="J399" s="101"/>
      <c r="K399" s="180"/>
      <c r="L399" s="180">
        <f t="shared" si="6"/>
        <v>0.125</v>
      </c>
      <c r="M399" s="179"/>
    </row>
    <row r="400" spans="1:13" s="142" customFormat="1" ht="12.75">
      <c r="A400" s="179">
        <v>145</v>
      </c>
      <c r="B400" s="120" t="s">
        <v>1841</v>
      </c>
      <c r="C400" s="181" t="s">
        <v>28</v>
      </c>
      <c r="D400" s="123"/>
      <c r="E400" s="150" t="s">
        <v>428</v>
      </c>
      <c r="F400" s="126"/>
      <c r="G400" s="126"/>
      <c r="H400" s="125"/>
      <c r="I400" s="126"/>
      <c r="J400" s="120" t="s">
        <v>436</v>
      </c>
      <c r="K400" s="120">
        <v>0.75</v>
      </c>
      <c r="L400" s="180">
        <f t="shared" si="6"/>
        <v>0.75</v>
      </c>
      <c r="M400" s="120"/>
    </row>
    <row r="401" spans="1:13" s="142" customFormat="1" ht="12.75">
      <c r="A401" s="179">
        <v>356</v>
      </c>
      <c r="B401" s="120" t="s">
        <v>796</v>
      </c>
      <c r="C401" s="159" t="s">
        <v>28</v>
      </c>
      <c r="D401" s="151" t="s">
        <v>782</v>
      </c>
      <c r="E401" s="123"/>
      <c r="F401" s="126"/>
      <c r="G401" s="180"/>
      <c r="H401" s="120" t="s">
        <v>713</v>
      </c>
      <c r="I401" s="180">
        <v>0.125</v>
      </c>
      <c r="J401" s="120"/>
      <c r="K401" s="179"/>
      <c r="L401" s="180">
        <f t="shared" si="6"/>
        <v>0.125</v>
      </c>
      <c r="M401" s="179"/>
    </row>
    <row r="402" spans="1:13" s="142" customFormat="1" ht="12.75">
      <c r="A402" s="179">
        <v>82</v>
      </c>
      <c r="B402" s="181" t="s">
        <v>1830</v>
      </c>
      <c r="C402" s="181" t="s">
        <v>28</v>
      </c>
      <c r="D402" s="150" t="s">
        <v>432</v>
      </c>
      <c r="E402" s="125"/>
      <c r="F402" s="330"/>
      <c r="G402" s="126"/>
      <c r="H402" s="125"/>
      <c r="I402" s="126"/>
      <c r="J402" s="120" t="s">
        <v>97</v>
      </c>
      <c r="K402" s="120">
        <v>1</v>
      </c>
      <c r="L402" s="180">
        <f t="shared" si="6"/>
        <v>1</v>
      </c>
      <c r="M402" s="120"/>
    </row>
    <row r="403" spans="1:13" s="142" customFormat="1" ht="12.75">
      <c r="A403" s="179">
        <v>232</v>
      </c>
      <c r="B403" s="120" t="s">
        <v>288</v>
      </c>
      <c r="C403" s="159" t="s">
        <v>28</v>
      </c>
      <c r="D403" s="151" t="s">
        <v>782</v>
      </c>
      <c r="E403" s="123"/>
      <c r="F403" s="126"/>
      <c r="G403" s="180"/>
      <c r="H403" s="120" t="s">
        <v>802</v>
      </c>
      <c r="I403" s="180">
        <v>0.25</v>
      </c>
      <c r="J403" s="120"/>
      <c r="K403" s="179"/>
      <c r="L403" s="180">
        <f t="shared" si="6"/>
        <v>0.25</v>
      </c>
      <c r="M403" s="179"/>
    </row>
    <row r="404" spans="1:13" s="142" customFormat="1" ht="12.75">
      <c r="A404" s="179">
        <v>357</v>
      </c>
      <c r="B404" s="120" t="s">
        <v>143</v>
      </c>
      <c r="C404" s="159" t="s">
        <v>28</v>
      </c>
      <c r="D404" s="151" t="s">
        <v>750</v>
      </c>
      <c r="E404" s="123"/>
      <c r="F404" s="126"/>
      <c r="G404" s="180"/>
      <c r="H404" s="120" t="s">
        <v>713</v>
      </c>
      <c r="I404" s="180">
        <v>0.125</v>
      </c>
      <c r="J404" s="120"/>
      <c r="K404" s="179"/>
      <c r="L404" s="180">
        <f t="shared" si="6"/>
        <v>0.125</v>
      </c>
      <c r="M404" s="179"/>
    </row>
    <row r="405" spans="1:13" s="142" customFormat="1" ht="12.75">
      <c r="A405" s="179">
        <v>22</v>
      </c>
      <c r="B405" s="120" t="s">
        <v>1724</v>
      </c>
      <c r="C405" s="181" t="s">
        <v>28</v>
      </c>
      <c r="D405" s="123" t="s">
        <v>437</v>
      </c>
      <c r="E405" s="123"/>
      <c r="F405" s="126"/>
      <c r="G405" s="180"/>
      <c r="H405" s="120"/>
      <c r="I405" s="180"/>
      <c r="J405" s="120" t="s">
        <v>190</v>
      </c>
      <c r="K405" s="179">
        <v>1.5</v>
      </c>
      <c r="L405" s="180">
        <f t="shared" si="6"/>
        <v>1.5</v>
      </c>
      <c r="M405" s="179"/>
    </row>
    <row r="406" spans="1:13" s="142" customFormat="1" ht="12.75">
      <c r="A406" s="179">
        <v>358</v>
      </c>
      <c r="B406" s="182" t="s">
        <v>1724</v>
      </c>
      <c r="C406" s="120" t="s">
        <v>28</v>
      </c>
      <c r="D406" s="183" t="s">
        <v>1600</v>
      </c>
      <c r="E406" s="123"/>
      <c r="F406" s="126"/>
      <c r="G406" s="180"/>
      <c r="H406" s="183" t="s">
        <v>1612</v>
      </c>
      <c r="I406" s="184">
        <v>0.125</v>
      </c>
      <c r="J406" s="111"/>
      <c r="K406" s="179"/>
      <c r="L406" s="180">
        <f t="shared" si="6"/>
        <v>0.125</v>
      </c>
      <c r="M406" s="179"/>
    </row>
    <row r="407" spans="1:13" s="142" customFormat="1" ht="12.75">
      <c r="A407" s="179">
        <v>146</v>
      </c>
      <c r="B407" s="130" t="s">
        <v>36</v>
      </c>
      <c r="C407" s="181" t="s">
        <v>28</v>
      </c>
      <c r="D407" s="150" t="s">
        <v>439</v>
      </c>
      <c r="E407" s="131"/>
      <c r="F407" s="126"/>
      <c r="G407" s="126"/>
      <c r="H407" s="125"/>
      <c r="I407" s="126"/>
      <c r="J407" s="120" t="s">
        <v>436</v>
      </c>
      <c r="K407" s="120">
        <v>0.75</v>
      </c>
      <c r="L407" s="180">
        <f t="shared" si="6"/>
        <v>0.75</v>
      </c>
      <c r="M407" s="120"/>
    </row>
    <row r="408" spans="1:13" s="142" customFormat="1" ht="12.75">
      <c r="A408" s="179">
        <v>173</v>
      </c>
      <c r="B408" s="181" t="s">
        <v>36</v>
      </c>
      <c r="C408" s="181" t="s">
        <v>28</v>
      </c>
      <c r="D408" s="181"/>
      <c r="E408" s="123" t="s">
        <v>427</v>
      </c>
      <c r="F408" s="126"/>
      <c r="G408" s="126"/>
      <c r="H408" s="125"/>
      <c r="I408" s="126"/>
      <c r="J408" s="120" t="s">
        <v>122</v>
      </c>
      <c r="K408" s="120">
        <v>0.6</v>
      </c>
      <c r="L408" s="180">
        <f t="shared" si="6"/>
        <v>0.6</v>
      </c>
      <c r="M408" s="120"/>
    </row>
    <row r="409" spans="1:13" s="142" customFormat="1" ht="12.75">
      <c r="A409" s="179">
        <v>147</v>
      </c>
      <c r="B409" s="120" t="s">
        <v>1852</v>
      </c>
      <c r="C409" s="181" t="s">
        <v>28</v>
      </c>
      <c r="D409" s="123"/>
      <c r="E409" s="150" t="s">
        <v>428</v>
      </c>
      <c r="F409" s="126"/>
      <c r="G409" s="180"/>
      <c r="H409" s="120"/>
      <c r="I409" s="180"/>
      <c r="J409" s="120" t="s">
        <v>436</v>
      </c>
      <c r="K409" s="179">
        <v>0.75</v>
      </c>
      <c r="L409" s="180">
        <f t="shared" si="6"/>
        <v>0.75</v>
      </c>
      <c r="M409" s="179"/>
    </row>
    <row r="410" spans="1:13" s="142" customFormat="1" ht="12.75">
      <c r="A410" s="179">
        <v>261</v>
      </c>
      <c r="B410" s="120" t="s">
        <v>344</v>
      </c>
      <c r="C410" s="159" t="s">
        <v>28</v>
      </c>
      <c r="D410" s="151" t="s">
        <v>708</v>
      </c>
      <c r="E410" s="123"/>
      <c r="F410" s="126"/>
      <c r="G410" s="180"/>
      <c r="H410" s="120" t="s">
        <v>729</v>
      </c>
      <c r="I410" s="180">
        <v>0.167</v>
      </c>
      <c r="J410" s="120"/>
      <c r="K410" s="179"/>
      <c r="L410" s="180">
        <f t="shared" si="6"/>
        <v>0.167</v>
      </c>
      <c r="M410" s="179"/>
    </row>
    <row r="411" spans="1:13" s="142" customFormat="1" ht="12.75">
      <c r="A411" s="179">
        <v>427</v>
      </c>
      <c r="B411" s="182" t="s">
        <v>1714</v>
      </c>
      <c r="C411" s="120" t="s">
        <v>28</v>
      </c>
      <c r="D411" s="183" t="s">
        <v>1631</v>
      </c>
      <c r="E411" s="123"/>
      <c r="F411" s="126"/>
      <c r="G411" s="180"/>
      <c r="H411" s="183" t="s">
        <v>1621</v>
      </c>
      <c r="I411" s="184">
        <v>0.1</v>
      </c>
      <c r="J411" s="111"/>
      <c r="K411" s="179"/>
      <c r="L411" s="180">
        <f t="shared" si="6"/>
        <v>0.1</v>
      </c>
      <c r="M411" s="179"/>
    </row>
    <row r="412" spans="1:13" s="142" customFormat="1" ht="38.25">
      <c r="A412" s="179">
        <v>220</v>
      </c>
      <c r="B412" s="120" t="s">
        <v>133</v>
      </c>
      <c r="C412" s="159" t="s">
        <v>28</v>
      </c>
      <c r="D412" s="151" t="s">
        <v>804</v>
      </c>
      <c r="E412" s="100"/>
      <c r="F412" s="180"/>
      <c r="G412" s="179"/>
      <c r="H412" s="125" t="s">
        <v>1931</v>
      </c>
      <c r="I412" s="180">
        <v>0.267</v>
      </c>
      <c r="J412" s="101"/>
      <c r="K412" s="180"/>
      <c r="L412" s="180">
        <f t="shared" si="6"/>
        <v>0.267</v>
      </c>
      <c r="M412" s="179"/>
    </row>
    <row r="413" spans="1:13" s="142" customFormat="1" ht="12.75">
      <c r="A413" s="179">
        <v>6</v>
      </c>
      <c r="B413" s="181" t="s">
        <v>1821</v>
      </c>
      <c r="C413" s="181" t="s">
        <v>28</v>
      </c>
      <c r="D413" s="181" t="s">
        <v>434</v>
      </c>
      <c r="E413" s="185"/>
      <c r="F413" s="126"/>
      <c r="G413" s="126"/>
      <c r="H413" s="125"/>
      <c r="I413" s="126"/>
      <c r="J413" s="120" t="s">
        <v>88</v>
      </c>
      <c r="K413" s="120">
        <v>3</v>
      </c>
      <c r="L413" s="180">
        <f t="shared" si="6"/>
        <v>3</v>
      </c>
      <c r="M413" s="120"/>
    </row>
    <row r="414" spans="1:13" ht="12.75">
      <c r="A414" s="179">
        <v>359</v>
      </c>
      <c r="B414" s="182" t="s">
        <v>1891</v>
      </c>
      <c r="C414" s="120" t="s">
        <v>28</v>
      </c>
      <c r="D414" s="183" t="s">
        <v>1602</v>
      </c>
      <c r="E414" s="123"/>
      <c r="F414" s="126"/>
      <c r="G414" s="180"/>
      <c r="H414" s="183" t="s">
        <v>1599</v>
      </c>
      <c r="I414" s="184">
        <v>0.125</v>
      </c>
      <c r="J414" s="111"/>
      <c r="K414" s="179"/>
      <c r="L414" s="180">
        <f t="shared" si="6"/>
        <v>0.125</v>
      </c>
      <c r="M414" s="179"/>
    </row>
    <row r="415" spans="1:13" ht="12.75">
      <c r="A415" s="179">
        <v>360</v>
      </c>
      <c r="B415" s="120" t="s">
        <v>749</v>
      </c>
      <c r="C415" s="159" t="s">
        <v>28</v>
      </c>
      <c r="D415" s="151" t="s">
        <v>737</v>
      </c>
      <c r="E415" s="123"/>
      <c r="F415" s="126"/>
      <c r="G415" s="180"/>
      <c r="H415" s="120" t="s">
        <v>713</v>
      </c>
      <c r="I415" s="180">
        <v>0.125</v>
      </c>
      <c r="J415" s="120"/>
      <c r="K415" s="179"/>
      <c r="L415" s="180">
        <f t="shared" si="6"/>
        <v>0.125</v>
      </c>
      <c r="M415" s="179"/>
    </row>
    <row r="416" spans="1:13" ht="38.25">
      <c r="A416" s="179">
        <v>213</v>
      </c>
      <c r="B416" s="182" t="s">
        <v>1871</v>
      </c>
      <c r="C416" s="120" t="s">
        <v>1449</v>
      </c>
      <c r="D416" s="183" t="s">
        <v>1604</v>
      </c>
      <c r="E416" s="123"/>
      <c r="F416" s="126"/>
      <c r="G416" s="180"/>
      <c r="H416" s="194" t="s">
        <v>1935</v>
      </c>
      <c r="I416" s="184">
        <v>0.35</v>
      </c>
      <c r="J416" s="111"/>
      <c r="K416" s="179"/>
      <c r="L416" s="180">
        <f t="shared" si="6"/>
        <v>0.35</v>
      </c>
      <c r="M416" s="179"/>
    </row>
    <row r="417" spans="1:13" ht="12.75">
      <c r="A417" s="179">
        <v>148</v>
      </c>
      <c r="B417" s="181" t="s">
        <v>2263</v>
      </c>
      <c r="C417" s="181" t="s">
        <v>1754</v>
      </c>
      <c r="D417" s="181"/>
      <c r="E417" s="150" t="s">
        <v>429</v>
      </c>
      <c r="F417" s="126"/>
      <c r="G417" s="126"/>
      <c r="H417" s="125"/>
      <c r="I417" s="126"/>
      <c r="J417" s="120" t="s">
        <v>436</v>
      </c>
      <c r="K417" s="120">
        <v>0.75</v>
      </c>
      <c r="L417" s="180">
        <f t="shared" si="6"/>
        <v>0.75</v>
      </c>
      <c r="M417" s="120"/>
    </row>
    <row r="418" spans="1:13" ht="12.75">
      <c r="A418" s="179">
        <v>361</v>
      </c>
      <c r="B418" s="120" t="s">
        <v>63</v>
      </c>
      <c r="C418" s="159" t="s">
        <v>860</v>
      </c>
      <c r="D418" s="191" t="s">
        <v>732</v>
      </c>
      <c r="E418" s="123"/>
      <c r="F418" s="126"/>
      <c r="G418" s="180"/>
      <c r="H418" s="120" t="s">
        <v>713</v>
      </c>
      <c r="I418" s="180">
        <v>0.125</v>
      </c>
      <c r="J418" s="120"/>
      <c r="K418" s="179"/>
      <c r="L418" s="180">
        <f t="shared" si="6"/>
        <v>0.125</v>
      </c>
      <c r="M418" s="179"/>
    </row>
    <row r="419" spans="1:13" ht="12.75">
      <c r="A419" s="179">
        <v>362</v>
      </c>
      <c r="B419" s="182" t="s">
        <v>1894</v>
      </c>
      <c r="C419" s="120" t="s">
        <v>773</v>
      </c>
      <c r="D419" s="183" t="s">
        <v>1620</v>
      </c>
      <c r="E419" s="123"/>
      <c r="F419" s="126"/>
      <c r="G419" s="180"/>
      <c r="H419" s="183" t="s">
        <v>1612</v>
      </c>
      <c r="I419" s="184">
        <v>0.125</v>
      </c>
      <c r="J419" s="111"/>
      <c r="K419" s="179"/>
      <c r="L419" s="180">
        <f t="shared" si="6"/>
        <v>0.125</v>
      </c>
      <c r="M419" s="179"/>
    </row>
    <row r="420" spans="1:13" ht="12.75">
      <c r="A420" s="179">
        <v>363</v>
      </c>
      <c r="B420" s="120" t="s">
        <v>772</v>
      </c>
      <c r="C420" s="159" t="s">
        <v>773</v>
      </c>
      <c r="D420" s="151" t="s">
        <v>722</v>
      </c>
      <c r="E420" s="123"/>
      <c r="F420" s="126"/>
      <c r="G420" s="180"/>
      <c r="H420" s="120" t="s">
        <v>713</v>
      </c>
      <c r="I420" s="180">
        <v>0.125</v>
      </c>
      <c r="J420" s="120"/>
      <c r="K420" s="179"/>
      <c r="L420" s="180">
        <f t="shared" si="6"/>
        <v>0.125</v>
      </c>
      <c r="M420" s="179"/>
    </row>
    <row r="421" spans="1:13" ht="12.75">
      <c r="A421" s="179">
        <v>23</v>
      </c>
      <c r="B421" s="120" t="s">
        <v>638</v>
      </c>
      <c r="C421" s="159" t="s">
        <v>773</v>
      </c>
      <c r="D421" s="151" t="s">
        <v>750</v>
      </c>
      <c r="E421" s="123"/>
      <c r="F421" s="126"/>
      <c r="G421" s="180"/>
      <c r="H421" s="120" t="s">
        <v>736</v>
      </c>
      <c r="I421" s="180">
        <v>1.5</v>
      </c>
      <c r="J421" s="120"/>
      <c r="K421" s="179"/>
      <c r="L421" s="180">
        <f t="shared" si="6"/>
        <v>1.5</v>
      </c>
      <c r="M421" s="179"/>
    </row>
    <row r="422" spans="1:13" ht="12.75">
      <c r="A422" s="179">
        <v>364</v>
      </c>
      <c r="B422" s="120" t="s">
        <v>774</v>
      </c>
      <c r="C422" s="159" t="s">
        <v>773</v>
      </c>
      <c r="D422" s="151" t="s">
        <v>722</v>
      </c>
      <c r="E422" s="123"/>
      <c r="F422" s="126"/>
      <c r="G422" s="180"/>
      <c r="H422" s="120" t="s">
        <v>713</v>
      </c>
      <c r="I422" s="180">
        <v>0.125</v>
      </c>
      <c r="J422" s="120"/>
      <c r="K422" s="179"/>
      <c r="L422" s="180">
        <f t="shared" si="6"/>
        <v>0.125</v>
      </c>
      <c r="M422" s="179"/>
    </row>
    <row r="423" spans="1:13" ht="12.75">
      <c r="A423" s="179">
        <v>365</v>
      </c>
      <c r="B423" s="182" t="s">
        <v>1892</v>
      </c>
      <c r="C423" s="120" t="s">
        <v>773</v>
      </c>
      <c r="D423" s="183" t="s">
        <v>1602</v>
      </c>
      <c r="E423" s="123"/>
      <c r="F423" s="126"/>
      <c r="G423" s="180"/>
      <c r="H423" s="183" t="s">
        <v>1599</v>
      </c>
      <c r="I423" s="184">
        <v>0.125</v>
      </c>
      <c r="J423" s="111"/>
      <c r="K423" s="179"/>
      <c r="L423" s="180">
        <f t="shared" si="6"/>
        <v>0.125</v>
      </c>
      <c r="M423" s="179"/>
    </row>
    <row r="424" spans="1:13" ht="12.75">
      <c r="A424" s="179">
        <v>7</v>
      </c>
      <c r="B424" s="120" t="s">
        <v>1838</v>
      </c>
      <c r="C424" s="181" t="s">
        <v>244</v>
      </c>
      <c r="D424" s="185" t="s">
        <v>440</v>
      </c>
      <c r="E424" s="185"/>
      <c r="F424" s="126"/>
      <c r="G424" s="126"/>
      <c r="H424" s="120"/>
      <c r="I424" s="126"/>
      <c r="J424" s="120" t="s">
        <v>88</v>
      </c>
      <c r="K424" s="120">
        <v>3</v>
      </c>
      <c r="L424" s="180">
        <f t="shared" si="6"/>
        <v>3</v>
      </c>
      <c r="M424" s="177"/>
    </row>
    <row r="425" spans="1:13" ht="12.75">
      <c r="A425" s="179">
        <v>366</v>
      </c>
      <c r="B425" s="182" t="s">
        <v>1906</v>
      </c>
      <c r="C425" s="120" t="s">
        <v>244</v>
      </c>
      <c r="D425" s="183" t="s">
        <v>1605</v>
      </c>
      <c r="E425" s="123"/>
      <c r="F425" s="126"/>
      <c r="G425" s="180"/>
      <c r="H425" s="183" t="s">
        <v>1599</v>
      </c>
      <c r="I425" s="184">
        <v>0.125</v>
      </c>
      <c r="J425" s="111"/>
      <c r="K425" s="179"/>
      <c r="L425" s="180">
        <f t="shared" si="6"/>
        <v>0.125</v>
      </c>
      <c r="M425" s="179"/>
    </row>
    <row r="426" spans="1:15" s="171" customFormat="1" ht="25.5">
      <c r="A426" s="179">
        <v>2</v>
      </c>
      <c r="B426" s="369" t="s">
        <v>1774</v>
      </c>
      <c r="C426" s="177" t="s">
        <v>101</v>
      </c>
      <c r="D426" s="302" t="s">
        <v>1604</v>
      </c>
      <c r="E426" s="193"/>
      <c r="F426" s="190"/>
      <c r="G426" s="366"/>
      <c r="H426" s="370" t="s">
        <v>1932</v>
      </c>
      <c r="I426" s="371">
        <v>0.25</v>
      </c>
      <c r="J426" s="177" t="s">
        <v>430</v>
      </c>
      <c r="K426" s="365">
        <v>4</v>
      </c>
      <c r="L426" s="366">
        <f t="shared" si="6"/>
        <v>4.25</v>
      </c>
      <c r="M426" s="365"/>
      <c r="N426" s="170"/>
      <c r="O426" s="170"/>
    </row>
    <row r="427" spans="1:13" ht="12.75">
      <c r="A427" s="179">
        <v>428</v>
      </c>
      <c r="B427" s="120" t="s">
        <v>745</v>
      </c>
      <c r="C427" s="159" t="s">
        <v>101</v>
      </c>
      <c r="D427" s="151" t="s">
        <v>737</v>
      </c>
      <c r="E427" s="123"/>
      <c r="F427" s="126"/>
      <c r="G427" s="180"/>
      <c r="H427" s="120" t="s">
        <v>719</v>
      </c>
      <c r="I427" s="180">
        <v>0.1</v>
      </c>
      <c r="J427" s="120"/>
      <c r="K427" s="179"/>
      <c r="L427" s="180">
        <f t="shared" si="6"/>
        <v>0.1</v>
      </c>
      <c r="M427" s="179"/>
    </row>
    <row r="428" spans="1:13" ht="12.75">
      <c r="A428" s="179">
        <v>429</v>
      </c>
      <c r="B428" s="120" t="s">
        <v>752</v>
      </c>
      <c r="C428" s="159" t="s">
        <v>33</v>
      </c>
      <c r="D428" s="151" t="s">
        <v>737</v>
      </c>
      <c r="E428" s="123"/>
      <c r="F428" s="126"/>
      <c r="G428" s="180"/>
      <c r="H428" s="120" t="s">
        <v>719</v>
      </c>
      <c r="I428" s="180">
        <v>0.1</v>
      </c>
      <c r="J428" s="120"/>
      <c r="K428" s="179"/>
      <c r="L428" s="180">
        <f t="shared" si="6"/>
        <v>0.1</v>
      </c>
      <c r="M428" s="179"/>
    </row>
    <row r="429" spans="1:13" ht="12.75">
      <c r="A429" s="179">
        <v>205</v>
      </c>
      <c r="B429" s="120" t="s">
        <v>702</v>
      </c>
      <c r="C429" s="120" t="s">
        <v>663</v>
      </c>
      <c r="D429" s="123" t="s">
        <v>703</v>
      </c>
      <c r="E429" s="123"/>
      <c r="F429" s="123" t="s">
        <v>704</v>
      </c>
      <c r="G429" s="126">
        <v>0.5</v>
      </c>
      <c r="H429" s="120"/>
      <c r="I429" s="180"/>
      <c r="J429" s="120"/>
      <c r="K429" s="179"/>
      <c r="L429" s="180">
        <f t="shared" si="6"/>
        <v>0.5</v>
      </c>
      <c r="M429" s="179"/>
    </row>
    <row r="430" spans="1:13" ht="12.75">
      <c r="A430" s="179">
        <v>367</v>
      </c>
      <c r="B430" s="120" t="s">
        <v>1936</v>
      </c>
      <c r="C430" s="159" t="s">
        <v>56</v>
      </c>
      <c r="D430" s="151" t="s">
        <v>732</v>
      </c>
      <c r="E430" s="123"/>
      <c r="F430" s="126"/>
      <c r="G430" s="180"/>
      <c r="H430" s="120" t="s">
        <v>802</v>
      </c>
      <c r="I430" s="180">
        <v>0.125</v>
      </c>
      <c r="J430" s="120"/>
      <c r="K430" s="179"/>
      <c r="L430" s="180">
        <f t="shared" si="6"/>
        <v>0.125</v>
      </c>
      <c r="M430" s="179"/>
    </row>
    <row r="431" spans="1:13" ht="12.75">
      <c r="A431" s="179">
        <v>27</v>
      </c>
      <c r="B431" s="181" t="s">
        <v>1775</v>
      </c>
      <c r="C431" s="181" t="s">
        <v>56</v>
      </c>
      <c r="D431" s="150" t="s">
        <v>431</v>
      </c>
      <c r="E431" s="185"/>
      <c r="F431" s="126"/>
      <c r="G431" s="126"/>
      <c r="H431" s="125"/>
      <c r="I431" s="126"/>
      <c r="J431" s="120" t="s">
        <v>389</v>
      </c>
      <c r="K431" s="120">
        <v>1.33</v>
      </c>
      <c r="L431" s="180">
        <f t="shared" si="6"/>
        <v>1.33</v>
      </c>
      <c r="M431" s="120"/>
    </row>
    <row r="432" spans="1:13" ht="12.75">
      <c r="A432" s="179">
        <v>368</v>
      </c>
      <c r="B432" s="120" t="s">
        <v>861</v>
      </c>
      <c r="C432" s="159" t="s">
        <v>56</v>
      </c>
      <c r="D432" s="191" t="s">
        <v>750</v>
      </c>
      <c r="E432" s="123"/>
      <c r="F432" s="126"/>
      <c r="G432" s="180"/>
      <c r="H432" s="120" t="s">
        <v>713</v>
      </c>
      <c r="I432" s="180">
        <v>0.125</v>
      </c>
      <c r="J432" s="120"/>
      <c r="K432" s="179"/>
      <c r="L432" s="180">
        <f t="shared" si="6"/>
        <v>0.125</v>
      </c>
      <c r="M432" s="179"/>
    </row>
    <row r="433" spans="1:13" ht="12.75">
      <c r="A433" s="179">
        <v>369</v>
      </c>
      <c r="B433" s="182" t="s">
        <v>326</v>
      </c>
      <c r="C433" s="120" t="s">
        <v>56</v>
      </c>
      <c r="D433" s="183" t="s">
        <v>1613</v>
      </c>
      <c r="E433" s="123"/>
      <c r="F433" s="126"/>
      <c r="G433" s="180"/>
      <c r="H433" s="183" t="s">
        <v>1599</v>
      </c>
      <c r="I433" s="184">
        <v>0.125</v>
      </c>
      <c r="J433" s="111"/>
      <c r="K433" s="179"/>
      <c r="L433" s="180">
        <f t="shared" si="6"/>
        <v>0.125</v>
      </c>
      <c r="M433" s="179"/>
    </row>
    <row r="434" spans="1:13" ht="12.75">
      <c r="A434" s="179">
        <v>83</v>
      </c>
      <c r="B434" s="186" t="s">
        <v>1781</v>
      </c>
      <c r="C434" s="181" t="s">
        <v>56</v>
      </c>
      <c r="D434" s="150" t="s">
        <v>432</v>
      </c>
      <c r="E434" s="123"/>
      <c r="F434" s="126"/>
      <c r="G434" s="126"/>
      <c r="H434" s="125"/>
      <c r="I434" s="126"/>
      <c r="J434" s="120" t="s">
        <v>97</v>
      </c>
      <c r="K434" s="120">
        <v>1</v>
      </c>
      <c r="L434" s="180">
        <f t="shared" si="6"/>
        <v>1</v>
      </c>
      <c r="M434" s="120"/>
    </row>
    <row r="435" spans="1:13" ht="12.75">
      <c r="A435" s="179">
        <v>438</v>
      </c>
      <c r="B435" s="182" t="s">
        <v>1866</v>
      </c>
      <c r="C435" s="120" t="s">
        <v>176</v>
      </c>
      <c r="D435" s="183" t="s">
        <v>1633</v>
      </c>
      <c r="E435" s="123"/>
      <c r="F435" s="126"/>
      <c r="G435" s="180"/>
      <c r="H435" s="183" t="s">
        <v>1632</v>
      </c>
      <c r="I435" s="184">
        <v>0.0625</v>
      </c>
      <c r="J435" s="111"/>
      <c r="K435" s="179"/>
      <c r="L435" s="180">
        <f t="shared" si="6"/>
        <v>0.0625</v>
      </c>
      <c r="M435" s="179"/>
    </row>
    <row r="436" spans="1:14" ht="12.75">
      <c r="A436" s="179">
        <v>24</v>
      </c>
      <c r="B436" s="120" t="s">
        <v>877</v>
      </c>
      <c r="C436" s="159" t="s">
        <v>176</v>
      </c>
      <c r="D436" s="151" t="s">
        <v>750</v>
      </c>
      <c r="E436" s="123"/>
      <c r="F436" s="126"/>
      <c r="G436" s="180"/>
      <c r="H436" s="120" t="s">
        <v>736</v>
      </c>
      <c r="I436" s="180">
        <v>1.5</v>
      </c>
      <c r="J436" s="120"/>
      <c r="K436" s="179"/>
      <c r="L436" s="180">
        <f t="shared" si="6"/>
        <v>1.5</v>
      </c>
      <c r="M436" s="179"/>
      <c r="N436" s="170" t="s">
        <v>1934</v>
      </c>
    </row>
    <row r="437" spans="1:13" ht="12.75">
      <c r="A437" s="179">
        <v>206</v>
      </c>
      <c r="B437" s="182" t="s">
        <v>1885</v>
      </c>
      <c r="C437" s="120" t="s">
        <v>176</v>
      </c>
      <c r="D437" s="183" t="s">
        <v>1625</v>
      </c>
      <c r="E437" s="123"/>
      <c r="F437" s="126"/>
      <c r="G437" s="180"/>
      <c r="H437" s="183" t="s">
        <v>1597</v>
      </c>
      <c r="I437" s="184">
        <v>0.5</v>
      </c>
      <c r="J437" s="111"/>
      <c r="K437" s="179"/>
      <c r="L437" s="180">
        <f t="shared" si="6"/>
        <v>0.5</v>
      </c>
      <c r="M437" s="179"/>
    </row>
    <row r="438" spans="1:13" ht="25.5">
      <c r="A438" s="179">
        <v>90</v>
      </c>
      <c r="B438" s="186" t="s">
        <v>1862</v>
      </c>
      <c r="C438" s="181" t="s">
        <v>365</v>
      </c>
      <c r="D438" s="186"/>
      <c r="E438" s="123" t="s">
        <v>427</v>
      </c>
      <c r="F438" s="126"/>
      <c r="G438" s="126"/>
      <c r="H438" s="183" t="s">
        <v>1619</v>
      </c>
      <c r="I438" s="120">
        <v>0.25</v>
      </c>
      <c r="J438" s="125" t="s">
        <v>2674</v>
      </c>
      <c r="K438" s="120">
        <v>0.6</v>
      </c>
      <c r="L438" s="180">
        <f t="shared" si="6"/>
        <v>0.85</v>
      </c>
      <c r="M438" s="120"/>
    </row>
    <row r="439" spans="1:13" ht="12.75">
      <c r="A439" s="179">
        <v>430</v>
      </c>
      <c r="B439" s="120" t="s">
        <v>682</v>
      </c>
      <c r="C439" s="159" t="s">
        <v>250</v>
      </c>
      <c r="D439" s="151" t="s">
        <v>708</v>
      </c>
      <c r="E439" s="123"/>
      <c r="F439" s="126"/>
      <c r="G439" s="180"/>
      <c r="H439" s="120" t="s">
        <v>719</v>
      </c>
      <c r="I439" s="180">
        <v>0.1</v>
      </c>
      <c r="J439" s="120"/>
      <c r="K439" s="179"/>
      <c r="L439" s="180">
        <f t="shared" si="6"/>
        <v>0.1</v>
      </c>
      <c r="M439" s="179"/>
    </row>
    <row r="440" spans="1:13" s="18" customFormat="1" ht="12.75">
      <c r="A440" s="179">
        <v>207</v>
      </c>
      <c r="B440" s="73" t="s">
        <v>756</v>
      </c>
      <c r="C440" s="138" t="s">
        <v>620</v>
      </c>
      <c r="D440" s="73"/>
      <c r="E440" s="138" t="s">
        <v>737</v>
      </c>
      <c r="F440" s="82"/>
      <c r="G440" s="11"/>
      <c r="H440" s="31" t="s">
        <v>736</v>
      </c>
      <c r="I440" s="45">
        <v>0.5</v>
      </c>
      <c r="J440" s="120"/>
      <c r="K440" s="179"/>
      <c r="L440" s="180">
        <f t="shared" si="6"/>
        <v>0.5</v>
      </c>
      <c r="M440" s="179"/>
    </row>
    <row r="441" spans="1:13" ht="12.75">
      <c r="A441" s="179">
        <v>431</v>
      </c>
      <c r="B441" s="120" t="s">
        <v>756</v>
      </c>
      <c r="C441" s="159" t="s">
        <v>620</v>
      </c>
      <c r="D441" s="151" t="s">
        <v>737</v>
      </c>
      <c r="E441" s="123"/>
      <c r="F441" s="126"/>
      <c r="G441" s="180"/>
      <c r="H441" s="120" t="s">
        <v>719</v>
      </c>
      <c r="I441" s="180">
        <v>0.1</v>
      </c>
      <c r="J441" s="120"/>
      <c r="K441" s="179"/>
      <c r="L441" s="180">
        <f t="shared" si="6"/>
        <v>0.1</v>
      </c>
      <c r="M441" s="179"/>
    </row>
    <row r="442" spans="1:13" ht="12.75">
      <c r="A442" s="179">
        <v>270</v>
      </c>
      <c r="B442" s="182" t="s">
        <v>1888</v>
      </c>
      <c r="C442" s="120" t="s">
        <v>124</v>
      </c>
      <c r="D442" s="183" t="s">
        <v>1601</v>
      </c>
      <c r="E442" s="123"/>
      <c r="F442" s="126"/>
      <c r="G442" s="180"/>
      <c r="H442" s="183" t="s">
        <v>1622</v>
      </c>
      <c r="I442" s="184">
        <v>0.16666666666666666</v>
      </c>
      <c r="J442" s="111"/>
      <c r="K442" s="179"/>
      <c r="L442" s="180">
        <f t="shared" si="6"/>
        <v>0.16666666666666666</v>
      </c>
      <c r="M442" s="179"/>
    </row>
    <row r="443" spans="1:15" s="262" customFormat="1" ht="51">
      <c r="A443" s="179">
        <v>84</v>
      </c>
      <c r="B443" s="157" t="s">
        <v>1746</v>
      </c>
      <c r="C443" s="181" t="s">
        <v>124</v>
      </c>
      <c r="D443" s="361"/>
      <c r="E443" s="361" t="s">
        <v>477</v>
      </c>
      <c r="F443" s="290"/>
      <c r="G443" s="313"/>
      <c r="H443" s="282"/>
      <c r="I443" s="313"/>
      <c r="J443" s="93" t="s">
        <v>1933</v>
      </c>
      <c r="K443" s="312">
        <v>1</v>
      </c>
      <c r="L443" s="313">
        <f t="shared" si="6"/>
        <v>1</v>
      </c>
      <c r="M443" s="312"/>
      <c r="N443" s="362"/>
      <c r="O443" s="362"/>
    </row>
    <row r="444" spans="1:13" ht="12.75">
      <c r="A444" s="179">
        <v>85</v>
      </c>
      <c r="B444" s="157" t="s">
        <v>1746</v>
      </c>
      <c r="C444" s="181" t="s">
        <v>124</v>
      </c>
      <c r="D444" s="199"/>
      <c r="E444" s="150" t="s">
        <v>477</v>
      </c>
      <c r="F444" s="140"/>
      <c r="G444" s="101"/>
      <c r="H444" s="101"/>
      <c r="I444" s="140"/>
      <c r="J444" s="120"/>
      <c r="K444" s="179">
        <v>1</v>
      </c>
      <c r="L444" s="180">
        <f t="shared" si="6"/>
        <v>1</v>
      </c>
      <c r="M444" s="101"/>
    </row>
    <row r="445" spans="1:13" ht="12.75">
      <c r="A445" s="179">
        <v>208</v>
      </c>
      <c r="B445" s="120" t="s">
        <v>50</v>
      </c>
      <c r="C445" s="120" t="s">
        <v>124</v>
      </c>
      <c r="D445" s="123" t="s">
        <v>2607</v>
      </c>
      <c r="E445" s="123"/>
      <c r="F445" s="126"/>
      <c r="G445" s="180"/>
      <c r="H445" s="31" t="s">
        <v>2595</v>
      </c>
      <c r="I445" s="78">
        <v>0.5</v>
      </c>
      <c r="J445" s="120"/>
      <c r="K445" s="179"/>
      <c r="L445" s="180">
        <f t="shared" si="6"/>
        <v>0.5</v>
      </c>
      <c r="M445" s="179"/>
    </row>
    <row r="446" spans="1:13" ht="25.5">
      <c r="A446" s="179">
        <v>370</v>
      </c>
      <c r="B446" s="182" t="s">
        <v>1882</v>
      </c>
      <c r="C446" s="120" t="s">
        <v>124</v>
      </c>
      <c r="D446" s="183" t="s">
        <v>1628</v>
      </c>
      <c r="E446" s="123"/>
      <c r="F446" s="126"/>
      <c r="G446" s="180"/>
      <c r="H446" s="194" t="s">
        <v>1634</v>
      </c>
      <c r="I446" s="184">
        <f>0.5/4</f>
        <v>0.125</v>
      </c>
      <c r="J446" s="111"/>
      <c r="K446" s="179"/>
      <c r="L446" s="180">
        <f t="shared" si="6"/>
        <v>0.125</v>
      </c>
      <c r="M446" s="179"/>
    </row>
    <row r="449" spans="1:15" s="377" customFormat="1" ht="42" customHeight="1">
      <c r="A449" s="373"/>
      <c r="B449" s="413" t="s">
        <v>2677</v>
      </c>
      <c r="C449" s="413"/>
      <c r="D449" s="413"/>
      <c r="E449" s="374"/>
      <c r="F449" s="375"/>
      <c r="G449" s="376"/>
      <c r="H449" s="414" t="s">
        <v>2678</v>
      </c>
      <c r="I449" s="413"/>
      <c r="J449" s="413"/>
      <c r="K449" s="373"/>
      <c r="L449" s="376"/>
      <c r="M449" s="373"/>
      <c r="N449" s="373"/>
      <c r="O449" s="373"/>
    </row>
    <row r="450" spans="1:15" s="377" customFormat="1" ht="16.5">
      <c r="A450" s="373"/>
      <c r="B450" s="378"/>
      <c r="C450" s="378"/>
      <c r="D450" s="374"/>
      <c r="E450" s="374"/>
      <c r="F450" s="375"/>
      <c r="G450" s="376"/>
      <c r="H450" s="378"/>
      <c r="I450" s="376"/>
      <c r="J450" s="378"/>
      <c r="K450" s="373"/>
      <c r="L450" s="376"/>
      <c r="M450" s="373"/>
      <c r="N450" s="373"/>
      <c r="O450" s="373"/>
    </row>
    <row r="451" spans="1:15" s="377" customFormat="1" ht="16.5">
      <c r="A451" s="373"/>
      <c r="B451" s="378"/>
      <c r="C451" s="378"/>
      <c r="D451" s="374"/>
      <c r="E451" s="374"/>
      <c r="F451" s="375"/>
      <c r="G451" s="376"/>
      <c r="H451" s="378"/>
      <c r="I451" s="376"/>
      <c r="J451" s="378"/>
      <c r="K451" s="373"/>
      <c r="L451" s="376"/>
      <c r="M451" s="373"/>
      <c r="N451" s="373"/>
      <c r="O451" s="373"/>
    </row>
    <row r="452" spans="1:15" s="377" customFormat="1" ht="16.5">
      <c r="A452" s="373"/>
      <c r="B452" s="378"/>
      <c r="C452" s="378"/>
      <c r="D452" s="374"/>
      <c r="E452" s="374"/>
      <c r="F452" s="375"/>
      <c r="G452" s="376"/>
      <c r="H452" s="378"/>
      <c r="I452" s="376"/>
      <c r="J452" s="378"/>
      <c r="K452" s="373"/>
      <c r="L452" s="376"/>
      <c r="M452" s="373"/>
      <c r="N452" s="373"/>
      <c r="O452" s="373"/>
    </row>
    <row r="453" spans="1:15" s="377" customFormat="1" ht="16.5">
      <c r="A453" s="373"/>
      <c r="B453" s="378"/>
      <c r="C453" s="378"/>
      <c r="D453" s="374"/>
      <c r="E453" s="374"/>
      <c r="F453" s="375"/>
      <c r="G453" s="376"/>
      <c r="H453" s="378"/>
      <c r="I453" s="376"/>
      <c r="J453" s="378"/>
      <c r="K453" s="373"/>
      <c r="L453" s="376"/>
      <c r="M453" s="373"/>
      <c r="N453" s="373"/>
      <c r="O453" s="373"/>
    </row>
    <row r="454" spans="1:15" s="377" customFormat="1" ht="16.5">
      <c r="A454" s="373"/>
      <c r="B454" s="413" t="s">
        <v>2680</v>
      </c>
      <c r="C454" s="413"/>
      <c r="D454" s="413"/>
      <c r="E454" s="374"/>
      <c r="F454" s="375"/>
      <c r="G454" s="376"/>
      <c r="H454" s="413" t="s">
        <v>2679</v>
      </c>
      <c r="I454" s="413"/>
      <c r="J454" s="413"/>
      <c r="K454" s="373"/>
      <c r="L454" s="376"/>
      <c r="M454" s="373"/>
      <c r="N454" s="373"/>
      <c r="O454" s="373"/>
    </row>
  </sheetData>
  <sheetProtection/>
  <mergeCells count="8">
    <mergeCell ref="B454:D454"/>
    <mergeCell ref="H454:J454"/>
    <mergeCell ref="A2:M2"/>
    <mergeCell ref="A3:M3"/>
    <mergeCell ref="A4:L4"/>
    <mergeCell ref="N70:S70"/>
    <mergeCell ref="B449:D449"/>
    <mergeCell ref="H449:J449"/>
  </mergeCells>
  <printOptions/>
  <pageMargins left="0" right="0" top="0.5" bottom="0.4"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R54"/>
  <sheetViews>
    <sheetView zoomScalePageLayoutView="0" workbookViewId="0" topLeftCell="A30">
      <selection activeCell="A6" sqref="A6:A47"/>
    </sheetView>
  </sheetViews>
  <sheetFormatPr defaultColWidth="9.140625" defaultRowHeight="12.75"/>
  <cols>
    <col min="1" max="1" width="4.28125" style="21" customWidth="1"/>
    <col min="2" max="2" width="20.140625" style="18" customWidth="1"/>
    <col min="3" max="3" width="11.28125" style="18" customWidth="1"/>
    <col min="4" max="4" width="12.00390625" style="26" customWidth="1"/>
    <col min="5" max="5" width="19.57421875" style="20" customWidth="1"/>
    <col min="6" max="6" width="6.8515625" style="63" customWidth="1"/>
    <col min="7" max="7" width="18.140625" style="17" customWidth="1"/>
    <col min="8" max="8" width="5.57421875" style="19" customWidth="1"/>
    <col min="9" max="9" width="20.140625" style="18" customWidth="1"/>
    <col min="10" max="10" width="5.8515625" style="19" customWidth="1"/>
    <col min="11" max="11" width="7.57421875" style="21" customWidth="1"/>
    <col min="12" max="12" width="13.140625" style="21" customWidth="1"/>
    <col min="13" max="13" width="7.00390625" style="21" customWidth="1"/>
    <col min="14" max="16384" width="9.140625" style="18" customWidth="1"/>
  </cols>
  <sheetData>
    <row r="1" spans="1:12" ht="28.5" customHeight="1">
      <c r="A1" s="420" t="s">
        <v>78</v>
      </c>
      <c r="B1" s="420"/>
      <c r="C1" s="420"/>
      <c r="D1" s="420"/>
      <c r="E1" s="420"/>
      <c r="F1" s="420"/>
      <c r="G1" s="420"/>
      <c r="H1" s="420"/>
      <c r="I1" s="420"/>
      <c r="J1" s="420"/>
      <c r="K1" s="420"/>
      <c r="L1" s="420"/>
    </row>
    <row r="2" spans="1:13" s="8" customFormat="1" ht="23.25" customHeight="1">
      <c r="A2" s="420" t="s">
        <v>15</v>
      </c>
      <c r="B2" s="420"/>
      <c r="C2" s="420"/>
      <c r="D2" s="420"/>
      <c r="E2" s="420"/>
      <c r="F2" s="420"/>
      <c r="G2" s="420"/>
      <c r="H2" s="420"/>
      <c r="I2" s="420"/>
      <c r="J2" s="420"/>
      <c r="K2" s="420"/>
      <c r="L2" s="420"/>
      <c r="M2" s="21"/>
    </row>
    <row r="3" spans="1:18" s="325" customFormat="1" ht="35.25" customHeight="1">
      <c r="A3" s="421" t="s">
        <v>2682</v>
      </c>
      <c r="B3" s="422"/>
      <c r="C3" s="422"/>
      <c r="D3" s="422"/>
      <c r="E3" s="422"/>
      <c r="F3" s="422"/>
      <c r="G3" s="422"/>
      <c r="H3" s="422"/>
      <c r="I3" s="422"/>
      <c r="J3" s="422"/>
      <c r="K3" s="422"/>
      <c r="L3" s="422"/>
      <c r="M3" s="323"/>
      <c r="N3" s="324"/>
      <c r="O3" s="324"/>
      <c r="P3" s="324"/>
      <c r="Q3" s="324"/>
      <c r="R3" s="324"/>
    </row>
    <row r="4" spans="1:18" s="25" customFormat="1" ht="12.75">
      <c r="A4" s="8"/>
      <c r="B4" s="19"/>
      <c r="C4" s="19"/>
      <c r="D4" s="57"/>
      <c r="E4" s="46"/>
      <c r="F4" s="54"/>
      <c r="G4" s="19"/>
      <c r="H4" s="46"/>
      <c r="I4" s="46"/>
      <c r="J4" s="46"/>
      <c r="K4" s="46"/>
      <c r="L4" s="46"/>
      <c r="M4" s="21"/>
      <c r="N4" s="8"/>
      <c r="O4" s="8"/>
      <c r="P4" s="8"/>
      <c r="Q4" s="8"/>
      <c r="R4" s="8"/>
    </row>
    <row r="5" spans="1:18" ht="25.5">
      <c r="A5" s="7" t="s">
        <v>0</v>
      </c>
      <c r="B5" s="7" t="s">
        <v>1</v>
      </c>
      <c r="C5" s="7" t="s">
        <v>2</v>
      </c>
      <c r="D5" s="27" t="s">
        <v>3</v>
      </c>
      <c r="E5" s="60" t="s">
        <v>4</v>
      </c>
      <c r="F5" s="109" t="s">
        <v>5</v>
      </c>
      <c r="G5" s="7" t="s">
        <v>6</v>
      </c>
      <c r="H5" s="7" t="s">
        <v>7</v>
      </c>
      <c r="I5" s="7" t="s">
        <v>18</v>
      </c>
      <c r="J5" s="7" t="s">
        <v>5</v>
      </c>
      <c r="K5" s="61" t="s">
        <v>2681</v>
      </c>
      <c r="L5" s="7" t="s">
        <v>9</v>
      </c>
      <c r="M5" s="16"/>
      <c r="N5" s="8"/>
      <c r="O5" s="8"/>
      <c r="P5" s="8"/>
      <c r="Q5" s="8"/>
      <c r="R5" s="8"/>
    </row>
    <row r="6" spans="1:18" s="25" customFormat="1" ht="38.25">
      <c r="A6" s="55">
        <v>1</v>
      </c>
      <c r="B6" s="58" t="s">
        <v>602</v>
      </c>
      <c r="C6" s="58" t="s">
        <v>47</v>
      </c>
      <c r="D6" s="58" t="s">
        <v>467</v>
      </c>
      <c r="E6" s="305" t="s">
        <v>2521</v>
      </c>
      <c r="F6" s="89">
        <v>4.5</v>
      </c>
      <c r="G6" s="74"/>
      <c r="H6" s="74"/>
      <c r="I6" s="74" t="s">
        <v>194</v>
      </c>
      <c r="J6" s="74">
        <v>2</v>
      </c>
      <c r="K6" s="7">
        <f aca="true" t="shared" si="0" ref="K6:K47">J6+H6+F6</f>
        <v>6.5</v>
      </c>
      <c r="L6" s="7"/>
      <c r="M6" s="16"/>
      <c r="N6" s="8"/>
      <c r="O6" s="8"/>
      <c r="P6" s="8"/>
      <c r="Q6" s="8"/>
      <c r="R6" s="8"/>
    </row>
    <row r="7" spans="1:18" s="25" customFormat="1" ht="12.75">
      <c r="A7" s="55">
        <v>2</v>
      </c>
      <c r="B7" s="12" t="s">
        <v>36</v>
      </c>
      <c r="C7" s="12" t="s">
        <v>115</v>
      </c>
      <c r="D7" s="98" t="s">
        <v>460</v>
      </c>
      <c r="E7" s="83"/>
      <c r="F7" s="82"/>
      <c r="G7" s="73"/>
      <c r="H7" s="73"/>
      <c r="I7" s="73" t="s">
        <v>88</v>
      </c>
      <c r="J7" s="73">
        <v>3</v>
      </c>
      <c r="K7" s="55">
        <f t="shared" si="0"/>
        <v>3</v>
      </c>
      <c r="L7" s="55"/>
      <c r="M7" s="16"/>
      <c r="N7" s="8"/>
      <c r="O7" s="8"/>
      <c r="P7" s="8"/>
      <c r="Q7" s="8"/>
      <c r="R7" s="8"/>
    </row>
    <row r="8" spans="1:18" ht="12.75">
      <c r="A8" s="55">
        <v>3</v>
      </c>
      <c r="B8" s="12" t="s">
        <v>1961</v>
      </c>
      <c r="C8" s="12" t="s">
        <v>32</v>
      </c>
      <c r="D8" s="14" t="s">
        <v>458</v>
      </c>
      <c r="E8" s="104"/>
      <c r="F8" s="82"/>
      <c r="G8" s="73"/>
      <c r="H8" s="73"/>
      <c r="I8" s="73" t="s">
        <v>88</v>
      </c>
      <c r="J8" s="73">
        <v>3</v>
      </c>
      <c r="K8" s="55">
        <f t="shared" si="0"/>
        <v>3</v>
      </c>
      <c r="L8" s="55"/>
      <c r="N8" s="71"/>
      <c r="O8" s="71"/>
      <c r="P8" s="71"/>
      <c r="Q8" s="71"/>
      <c r="R8" s="71"/>
    </row>
    <row r="9" spans="1:12" ht="12.75">
      <c r="A9" s="55">
        <v>4</v>
      </c>
      <c r="B9" s="12" t="s">
        <v>1856</v>
      </c>
      <c r="C9" s="12" t="s">
        <v>315</v>
      </c>
      <c r="D9" s="98" t="s">
        <v>458</v>
      </c>
      <c r="E9" s="83"/>
      <c r="F9" s="82"/>
      <c r="G9" s="73"/>
      <c r="H9" s="73"/>
      <c r="I9" s="73" t="s">
        <v>88</v>
      </c>
      <c r="J9" s="73">
        <v>3</v>
      </c>
      <c r="K9" s="55">
        <f t="shared" si="0"/>
        <v>3</v>
      </c>
      <c r="L9" s="55"/>
    </row>
    <row r="10" spans="1:12" ht="12.75">
      <c r="A10" s="55">
        <v>5</v>
      </c>
      <c r="B10" s="94" t="s">
        <v>662</v>
      </c>
      <c r="C10" s="94" t="s">
        <v>663</v>
      </c>
      <c r="D10" s="94" t="s">
        <v>465</v>
      </c>
      <c r="E10" s="215" t="s">
        <v>2629</v>
      </c>
      <c r="F10" s="82">
        <v>1</v>
      </c>
      <c r="G10" s="73"/>
      <c r="H10" s="73"/>
      <c r="I10" s="73" t="s">
        <v>194</v>
      </c>
      <c r="J10" s="73">
        <v>2</v>
      </c>
      <c r="K10" s="55">
        <f t="shared" si="0"/>
        <v>3</v>
      </c>
      <c r="L10" s="55"/>
    </row>
    <row r="11" spans="1:12" ht="12.75">
      <c r="A11" s="55">
        <v>6</v>
      </c>
      <c r="B11" s="12" t="s">
        <v>1943</v>
      </c>
      <c r="C11" s="12" t="s">
        <v>31</v>
      </c>
      <c r="D11" s="150" t="s">
        <v>458</v>
      </c>
      <c r="E11" s="83"/>
      <c r="F11" s="82"/>
      <c r="G11" s="73"/>
      <c r="H11" s="73"/>
      <c r="I11" s="73" t="s">
        <v>194</v>
      </c>
      <c r="J11" s="73">
        <v>2</v>
      </c>
      <c r="K11" s="55">
        <f t="shared" si="0"/>
        <v>2</v>
      </c>
      <c r="L11" s="55"/>
    </row>
    <row r="12" spans="1:13" s="25" customFormat="1" ht="12.75">
      <c r="A12" s="55">
        <v>7</v>
      </c>
      <c r="B12" s="12" t="s">
        <v>1944</v>
      </c>
      <c r="C12" s="12" t="s">
        <v>332</v>
      </c>
      <c r="D12" s="150" t="s">
        <v>465</v>
      </c>
      <c r="E12" s="83"/>
      <c r="F12" s="82"/>
      <c r="G12" s="73"/>
      <c r="H12" s="73"/>
      <c r="I12" s="73" t="s">
        <v>194</v>
      </c>
      <c r="J12" s="73">
        <v>2</v>
      </c>
      <c r="K12" s="55">
        <f t="shared" si="0"/>
        <v>2</v>
      </c>
      <c r="L12" s="55"/>
      <c r="M12" s="16"/>
    </row>
    <row r="13" spans="1:18" ht="12.75">
      <c r="A13" s="55">
        <v>8</v>
      </c>
      <c r="B13" s="12" t="s">
        <v>601</v>
      </c>
      <c r="C13" s="12" t="s">
        <v>155</v>
      </c>
      <c r="D13" s="150" t="s">
        <v>466</v>
      </c>
      <c r="E13" s="117"/>
      <c r="F13" s="89"/>
      <c r="G13" s="74"/>
      <c r="H13" s="74"/>
      <c r="I13" s="73" t="s">
        <v>194</v>
      </c>
      <c r="J13" s="73">
        <v>2</v>
      </c>
      <c r="K13" s="55">
        <f t="shared" si="0"/>
        <v>2</v>
      </c>
      <c r="L13" s="7"/>
      <c r="N13" s="8"/>
      <c r="O13" s="8"/>
      <c r="P13" s="8"/>
      <c r="Q13" s="8"/>
      <c r="R13" s="8"/>
    </row>
    <row r="14" spans="1:18" ht="12.75">
      <c r="A14" s="55">
        <v>9</v>
      </c>
      <c r="B14" s="12" t="s">
        <v>1950</v>
      </c>
      <c r="C14" s="12" t="s">
        <v>31</v>
      </c>
      <c r="D14" s="98" t="s">
        <v>470</v>
      </c>
      <c r="E14" s="83"/>
      <c r="F14" s="82"/>
      <c r="G14" s="73"/>
      <c r="H14" s="73"/>
      <c r="I14" s="73" t="s">
        <v>87</v>
      </c>
      <c r="J14" s="73">
        <v>1.5</v>
      </c>
      <c r="K14" s="55">
        <f t="shared" si="0"/>
        <v>1.5</v>
      </c>
      <c r="L14" s="55"/>
      <c r="N14" s="8"/>
      <c r="O14" s="8"/>
      <c r="P14" s="8"/>
      <c r="Q14" s="8"/>
      <c r="R14" s="8"/>
    </row>
    <row r="15" spans="1:18" ht="12.75">
      <c r="A15" s="55">
        <v>10</v>
      </c>
      <c r="B15" s="12" t="s">
        <v>1953</v>
      </c>
      <c r="C15" s="12" t="s">
        <v>31</v>
      </c>
      <c r="D15" s="150" t="s">
        <v>471</v>
      </c>
      <c r="E15" s="75"/>
      <c r="F15" s="82"/>
      <c r="G15" s="73"/>
      <c r="H15" s="73"/>
      <c r="I15" s="73" t="s">
        <v>87</v>
      </c>
      <c r="J15" s="73">
        <v>1.5</v>
      </c>
      <c r="K15" s="55">
        <f t="shared" si="0"/>
        <v>1.5</v>
      </c>
      <c r="L15" s="55"/>
      <c r="N15" s="8"/>
      <c r="O15" s="8"/>
      <c r="P15" s="8"/>
      <c r="Q15" s="8"/>
      <c r="R15" s="8"/>
    </row>
    <row r="16" spans="1:18" ht="12.75">
      <c r="A16" s="55">
        <v>11</v>
      </c>
      <c r="B16" s="12" t="s">
        <v>1831</v>
      </c>
      <c r="C16" s="12" t="s">
        <v>234</v>
      </c>
      <c r="D16" s="98" t="s">
        <v>476</v>
      </c>
      <c r="E16" s="75"/>
      <c r="F16" s="82"/>
      <c r="G16" s="73"/>
      <c r="H16" s="73"/>
      <c r="I16" s="73" t="s">
        <v>87</v>
      </c>
      <c r="J16" s="73">
        <v>1.5</v>
      </c>
      <c r="K16" s="55">
        <f t="shared" si="0"/>
        <v>1.5</v>
      </c>
      <c r="L16" s="55"/>
      <c r="N16" s="8"/>
      <c r="O16" s="8"/>
      <c r="P16" s="8"/>
      <c r="Q16" s="8"/>
      <c r="R16" s="8"/>
    </row>
    <row r="17" spans="1:18" ht="12.75">
      <c r="A17" s="55">
        <v>12</v>
      </c>
      <c r="B17" s="12" t="s">
        <v>1967</v>
      </c>
      <c r="C17" s="12" t="s">
        <v>1942</v>
      </c>
      <c r="D17" s="14" t="s">
        <v>471</v>
      </c>
      <c r="E17" s="104"/>
      <c r="F17" s="82"/>
      <c r="G17" s="73"/>
      <c r="H17" s="73"/>
      <c r="I17" s="73" t="s">
        <v>87</v>
      </c>
      <c r="J17" s="73">
        <v>1.5</v>
      </c>
      <c r="K17" s="55">
        <f t="shared" si="0"/>
        <v>1.5</v>
      </c>
      <c r="L17" s="55"/>
      <c r="N17" s="8"/>
      <c r="O17" s="8"/>
      <c r="P17" s="8"/>
      <c r="Q17" s="8"/>
      <c r="R17" s="8"/>
    </row>
    <row r="18" spans="1:18" ht="12.75">
      <c r="A18" s="55">
        <v>13</v>
      </c>
      <c r="B18" s="12" t="s">
        <v>1959</v>
      </c>
      <c r="C18" s="12" t="s">
        <v>155</v>
      </c>
      <c r="D18" s="98" t="s">
        <v>474</v>
      </c>
      <c r="E18" s="83"/>
      <c r="F18" s="82"/>
      <c r="G18" s="73"/>
      <c r="H18" s="73"/>
      <c r="I18" s="73" t="s">
        <v>87</v>
      </c>
      <c r="J18" s="73">
        <v>1.5</v>
      </c>
      <c r="K18" s="55">
        <f t="shared" si="0"/>
        <v>1.5</v>
      </c>
      <c r="L18" s="55"/>
      <c r="N18" s="8"/>
      <c r="O18" s="8"/>
      <c r="P18" s="8"/>
      <c r="Q18" s="8"/>
      <c r="R18" s="8"/>
    </row>
    <row r="19" spans="1:18" ht="12.75">
      <c r="A19" s="55">
        <v>14</v>
      </c>
      <c r="B19" s="12" t="s">
        <v>1895</v>
      </c>
      <c r="C19" s="12" t="s">
        <v>146</v>
      </c>
      <c r="D19" s="150" t="s">
        <v>456</v>
      </c>
      <c r="E19" s="83"/>
      <c r="F19" s="82"/>
      <c r="G19" s="73"/>
      <c r="H19" s="73"/>
      <c r="I19" s="73" t="s">
        <v>87</v>
      </c>
      <c r="J19" s="73">
        <v>1.5</v>
      </c>
      <c r="K19" s="55">
        <f t="shared" si="0"/>
        <v>1.5</v>
      </c>
      <c r="L19" s="55"/>
      <c r="N19" s="8"/>
      <c r="O19" s="8"/>
      <c r="P19" s="8"/>
      <c r="Q19" s="8"/>
      <c r="R19" s="8"/>
    </row>
    <row r="20" spans="1:18" s="25" customFormat="1" ht="12.75">
      <c r="A20" s="55">
        <v>15</v>
      </c>
      <c r="B20" s="12" t="s">
        <v>1960</v>
      </c>
      <c r="C20" s="12" t="s">
        <v>1940</v>
      </c>
      <c r="D20" s="98" t="s">
        <v>473</v>
      </c>
      <c r="E20" s="83"/>
      <c r="F20" s="82"/>
      <c r="G20" s="73"/>
      <c r="H20" s="73"/>
      <c r="I20" s="73" t="s">
        <v>87</v>
      </c>
      <c r="J20" s="73">
        <v>1.5</v>
      </c>
      <c r="K20" s="55">
        <f t="shared" si="0"/>
        <v>1.5</v>
      </c>
      <c r="L20" s="55"/>
      <c r="M20" s="16"/>
      <c r="N20" s="8"/>
      <c r="O20" s="8"/>
      <c r="P20" s="8"/>
      <c r="Q20" s="8"/>
      <c r="R20" s="8"/>
    </row>
    <row r="21" spans="1:18" s="25" customFormat="1" ht="12.75">
      <c r="A21" s="55">
        <v>16</v>
      </c>
      <c r="B21" s="12" t="s">
        <v>1949</v>
      </c>
      <c r="C21" s="12" t="s">
        <v>28</v>
      </c>
      <c r="D21" s="98" t="s">
        <v>467</v>
      </c>
      <c r="E21" s="83"/>
      <c r="F21" s="82"/>
      <c r="G21" s="73"/>
      <c r="H21" s="73"/>
      <c r="I21" s="73" t="s">
        <v>87</v>
      </c>
      <c r="J21" s="73">
        <v>1.5</v>
      </c>
      <c r="K21" s="55">
        <f t="shared" si="0"/>
        <v>1.5</v>
      </c>
      <c r="L21" s="55"/>
      <c r="M21" s="16"/>
      <c r="N21" s="8"/>
      <c r="O21" s="8"/>
      <c r="P21" s="8"/>
      <c r="Q21" s="8"/>
      <c r="R21" s="8"/>
    </row>
    <row r="22" spans="1:18" s="25" customFormat="1" ht="12.75">
      <c r="A22" s="55">
        <v>17</v>
      </c>
      <c r="B22" s="12" t="s">
        <v>1945</v>
      </c>
      <c r="C22" s="12" t="s">
        <v>56</v>
      </c>
      <c r="D22" s="150" t="s">
        <v>456</v>
      </c>
      <c r="E22" s="83"/>
      <c r="F22" s="82"/>
      <c r="G22" s="73"/>
      <c r="H22" s="73"/>
      <c r="I22" s="73" t="s">
        <v>87</v>
      </c>
      <c r="J22" s="73">
        <v>1.5</v>
      </c>
      <c r="K22" s="55">
        <f t="shared" si="0"/>
        <v>1.5</v>
      </c>
      <c r="L22" s="55"/>
      <c r="M22" s="16"/>
      <c r="N22" s="8"/>
      <c r="O22" s="8"/>
      <c r="P22" s="8"/>
      <c r="Q22" s="8"/>
      <c r="R22" s="8"/>
    </row>
    <row r="23" spans="1:18" s="1" customFormat="1" ht="12.75">
      <c r="A23" s="55">
        <v>18</v>
      </c>
      <c r="B23" s="12" t="s">
        <v>1951</v>
      </c>
      <c r="C23" s="12" t="s">
        <v>31</v>
      </c>
      <c r="D23" s="150" t="s">
        <v>458</v>
      </c>
      <c r="E23" s="83"/>
      <c r="F23" s="82"/>
      <c r="G23" s="73"/>
      <c r="H23" s="73"/>
      <c r="I23" s="73" t="s">
        <v>223</v>
      </c>
      <c r="J23" s="73">
        <v>1</v>
      </c>
      <c r="K23" s="55">
        <f t="shared" si="0"/>
        <v>1</v>
      </c>
      <c r="L23" s="55"/>
      <c r="M23" s="21"/>
      <c r="N23" s="8"/>
      <c r="O23" s="8"/>
      <c r="P23" s="8"/>
      <c r="Q23" s="8"/>
      <c r="R23" s="8"/>
    </row>
    <row r="24" spans="1:18" s="206" customFormat="1" ht="13.5">
      <c r="A24" s="55">
        <v>19</v>
      </c>
      <c r="B24" s="12" t="s">
        <v>1965</v>
      </c>
      <c r="C24" s="12" t="s">
        <v>31</v>
      </c>
      <c r="D24" s="98" t="s">
        <v>472</v>
      </c>
      <c r="E24" s="105"/>
      <c r="F24" s="110"/>
      <c r="G24" s="94"/>
      <c r="H24" s="73"/>
      <c r="I24" s="73" t="s">
        <v>223</v>
      </c>
      <c r="J24" s="73">
        <v>1</v>
      </c>
      <c r="K24" s="55">
        <f t="shared" si="0"/>
        <v>1</v>
      </c>
      <c r="L24" s="55"/>
      <c r="M24" s="211"/>
      <c r="N24" s="205"/>
      <c r="O24" s="205"/>
      <c r="P24" s="205"/>
      <c r="Q24" s="205"/>
      <c r="R24" s="205"/>
    </row>
    <row r="25" spans="1:18" s="206" customFormat="1" ht="13.5">
      <c r="A25" s="55">
        <v>20</v>
      </c>
      <c r="B25" s="12" t="s">
        <v>1724</v>
      </c>
      <c r="C25" s="12" t="s">
        <v>1937</v>
      </c>
      <c r="D25" s="150" t="s">
        <v>458</v>
      </c>
      <c r="E25" s="83"/>
      <c r="F25" s="82"/>
      <c r="G25" s="73"/>
      <c r="H25" s="73"/>
      <c r="I25" s="73" t="s">
        <v>223</v>
      </c>
      <c r="J25" s="73">
        <v>1</v>
      </c>
      <c r="K25" s="55">
        <f t="shared" si="0"/>
        <v>1</v>
      </c>
      <c r="L25" s="55"/>
      <c r="M25" s="211"/>
      <c r="N25" s="205"/>
      <c r="O25" s="205"/>
      <c r="P25" s="205"/>
      <c r="Q25" s="205"/>
      <c r="R25" s="205"/>
    </row>
    <row r="26" spans="1:18" ht="12.75">
      <c r="A26" s="55">
        <v>21</v>
      </c>
      <c r="B26" s="12" t="s">
        <v>1966</v>
      </c>
      <c r="C26" s="12" t="s">
        <v>1346</v>
      </c>
      <c r="D26" s="98" t="s">
        <v>475</v>
      </c>
      <c r="E26" s="105"/>
      <c r="F26" s="110"/>
      <c r="G26" s="94"/>
      <c r="H26" s="73"/>
      <c r="I26" s="73" t="s">
        <v>223</v>
      </c>
      <c r="J26" s="73">
        <v>1</v>
      </c>
      <c r="K26" s="55">
        <f t="shared" si="0"/>
        <v>1</v>
      </c>
      <c r="L26" s="55"/>
      <c r="M26" s="16"/>
      <c r="N26" s="8"/>
      <c r="O26" s="8"/>
      <c r="P26" s="8"/>
      <c r="Q26" s="8"/>
      <c r="R26" s="8"/>
    </row>
    <row r="27" spans="1:18" ht="12.75">
      <c r="A27" s="55">
        <v>22</v>
      </c>
      <c r="B27" s="12" t="s">
        <v>1946</v>
      </c>
      <c r="C27" s="12" t="s">
        <v>1000</v>
      </c>
      <c r="D27" s="150" t="s">
        <v>457</v>
      </c>
      <c r="E27" s="83"/>
      <c r="F27" s="82"/>
      <c r="G27" s="73"/>
      <c r="H27" s="73"/>
      <c r="I27" s="73" t="s">
        <v>223</v>
      </c>
      <c r="J27" s="73">
        <v>1</v>
      </c>
      <c r="K27" s="55">
        <f t="shared" si="0"/>
        <v>1</v>
      </c>
      <c r="L27" s="73"/>
      <c r="M27" s="16"/>
      <c r="N27" s="8"/>
      <c r="O27" s="8"/>
      <c r="P27" s="8"/>
      <c r="Q27" s="8"/>
      <c r="R27" s="8"/>
    </row>
    <row r="28" spans="1:18" ht="12.75">
      <c r="A28" s="55">
        <v>23</v>
      </c>
      <c r="B28" s="12" t="s">
        <v>1957</v>
      </c>
      <c r="C28" s="12" t="s">
        <v>903</v>
      </c>
      <c r="D28" s="34" t="s">
        <v>472</v>
      </c>
      <c r="E28" s="98"/>
      <c r="F28" s="82"/>
      <c r="G28" s="73"/>
      <c r="H28" s="73"/>
      <c r="I28" s="73" t="s">
        <v>223</v>
      </c>
      <c r="J28" s="73">
        <v>1</v>
      </c>
      <c r="K28" s="55">
        <f t="shared" si="0"/>
        <v>1</v>
      </c>
      <c r="L28" s="55"/>
      <c r="M28" s="16"/>
      <c r="N28" s="8"/>
      <c r="O28" s="8"/>
      <c r="P28" s="8"/>
      <c r="Q28" s="8"/>
      <c r="R28" s="8"/>
    </row>
    <row r="29" spans="1:18" ht="12.75">
      <c r="A29" s="55">
        <v>24</v>
      </c>
      <c r="B29" s="12" t="s">
        <v>1948</v>
      </c>
      <c r="C29" s="12" t="s">
        <v>115</v>
      </c>
      <c r="D29" s="98" t="s">
        <v>469</v>
      </c>
      <c r="E29" s="83"/>
      <c r="F29" s="82"/>
      <c r="G29" s="73"/>
      <c r="H29" s="73"/>
      <c r="I29" s="73" t="s">
        <v>223</v>
      </c>
      <c r="J29" s="73">
        <v>1</v>
      </c>
      <c r="K29" s="55">
        <f t="shared" si="0"/>
        <v>1</v>
      </c>
      <c r="L29" s="55"/>
      <c r="M29" s="16"/>
      <c r="N29" s="8"/>
      <c r="O29" s="8"/>
      <c r="P29" s="8"/>
      <c r="Q29" s="8"/>
      <c r="R29" s="8"/>
    </row>
    <row r="30" spans="1:18" ht="12.75">
      <c r="A30" s="55">
        <v>25</v>
      </c>
      <c r="B30" s="12" t="s">
        <v>1962</v>
      </c>
      <c r="C30" s="12" t="s">
        <v>1941</v>
      </c>
      <c r="D30" s="150" t="s">
        <v>464</v>
      </c>
      <c r="E30" s="83"/>
      <c r="F30" s="82"/>
      <c r="G30" s="73"/>
      <c r="H30" s="73"/>
      <c r="I30" s="73" t="s">
        <v>223</v>
      </c>
      <c r="J30" s="73">
        <v>1</v>
      </c>
      <c r="K30" s="55">
        <f t="shared" si="0"/>
        <v>1</v>
      </c>
      <c r="L30" s="55"/>
      <c r="N30" s="8"/>
      <c r="O30" s="8"/>
      <c r="P30" s="8"/>
      <c r="Q30" s="8"/>
      <c r="R30" s="8"/>
    </row>
    <row r="31" spans="1:18" ht="12.75">
      <c r="A31" s="55">
        <v>26</v>
      </c>
      <c r="B31" s="12" t="s">
        <v>1818</v>
      </c>
      <c r="C31" s="12" t="s">
        <v>115</v>
      </c>
      <c r="D31" s="150" t="s">
        <v>457</v>
      </c>
      <c r="E31" s="83"/>
      <c r="F31" s="82"/>
      <c r="G31" s="73"/>
      <c r="H31" s="73"/>
      <c r="I31" s="73" t="s">
        <v>223</v>
      </c>
      <c r="J31" s="73">
        <v>1</v>
      </c>
      <c r="K31" s="55">
        <f t="shared" si="0"/>
        <v>1</v>
      </c>
      <c r="L31" s="73"/>
      <c r="N31" s="8"/>
      <c r="O31" s="8"/>
      <c r="P31" s="8"/>
      <c r="Q31" s="8"/>
      <c r="R31" s="8"/>
    </row>
    <row r="32" spans="1:18" ht="13.5">
      <c r="A32" s="55">
        <v>27</v>
      </c>
      <c r="B32" s="214" t="s">
        <v>1958</v>
      </c>
      <c r="C32" s="214" t="s">
        <v>1968</v>
      </c>
      <c r="D32" s="207" t="s">
        <v>473</v>
      </c>
      <c r="E32" s="208"/>
      <c r="F32" s="209"/>
      <c r="G32" s="210"/>
      <c r="H32" s="210"/>
      <c r="I32" s="380" t="s">
        <v>223</v>
      </c>
      <c r="J32" s="380">
        <v>1</v>
      </c>
      <c r="K32" s="381">
        <f t="shared" si="0"/>
        <v>1</v>
      </c>
      <c r="L32" s="204"/>
      <c r="N32" s="8"/>
      <c r="O32" s="8"/>
      <c r="P32" s="8"/>
      <c r="Q32" s="8"/>
      <c r="R32" s="8"/>
    </row>
    <row r="33" spans="1:18" ht="12.75">
      <c r="A33" s="55">
        <v>28</v>
      </c>
      <c r="B33" s="12" t="s">
        <v>1893</v>
      </c>
      <c r="C33" s="12" t="s">
        <v>857</v>
      </c>
      <c r="D33" s="150" t="s">
        <v>457</v>
      </c>
      <c r="E33" s="83"/>
      <c r="F33" s="82"/>
      <c r="G33" s="73"/>
      <c r="H33" s="73"/>
      <c r="I33" s="73" t="s">
        <v>223</v>
      </c>
      <c r="J33" s="73">
        <v>1</v>
      </c>
      <c r="K33" s="55">
        <f t="shared" si="0"/>
        <v>1</v>
      </c>
      <c r="L33" s="73"/>
      <c r="N33" s="8"/>
      <c r="O33" s="8"/>
      <c r="P33" s="8"/>
      <c r="Q33" s="8"/>
      <c r="R33" s="8"/>
    </row>
    <row r="34" spans="1:18" ht="12.75">
      <c r="A34" s="55">
        <v>29</v>
      </c>
      <c r="B34" s="12" t="s">
        <v>1952</v>
      </c>
      <c r="C34" s="12" t="s">
        <v>1938</v>
      </c>
      <c r="D34" s="150" t="s">
        <v>458</v>
      </c>
      <c r="E34" s="83"/>
      <c r="F34" s="82"/>
      <c r="G34" s="73"/>
      <c r="H34" s="73"/>
      <c r="I34" s="73" t="s">
        <v>223</v>
      </c>
      <c r="J34" s="73">
        <v>1</v>
      </c>
      <c r="K34" s="55">
        <f t="shared" si="0"/>
        <v>1</v>
      </c>
      <c r="L34" s="55"/>
      <c r="N34" s="8"/>
      <c r="O34" s="8"/>
      <c r="P34" s="8"/>
      <c r="Q34" s="8"/>
      <c r="R34" s="8"/>
    </row>
    <row r="35" spans="1:18" ht="12.75">
      <c r="A35" s="55">
        <v>30</v>
      </c>
      <c r="B35" s="12" t="s">
        <v>1841</v>
      </c>
      <c r="C35" s="12" t="s">
        <v>155</v>
      </c>
      <c r="D35" s="98" t="s">
        <v>468</v>
      </c>
      <c r="E35" s="83"/>
      <c r="F35" s="82"/>
      <c r="G35" s="73"/>
      <c r="H35" s="73"/>
      <c r="I35" s="73" t="s">
        <v>223</v>
      </c>
      <c r="J35" s="73">
        <v>1</v>
      </c>
      <c r="K35" s="55">
        <f t="shared" si="0"/>
        <v>1</v>
      </c>
      <c r="L35" s="55"/>
      <c r="N35" s="8"/>
      <c r="O35" s="8"/>
      <c r="P35" s="8"/>
      <c r="Q35" s="8"/>
      <c r="R35" s="8"/>
    </row>
    <row r="36" spans="1:18" s="25" customFormat="1" ht="12.75">
      <c r="A36" s="55">
        <v>31</v>
      </c>
      <c r="B36" s="12" t="s">
        <v>1964</v>
      </c>
      <c r="C36" s="12" t="s">
        <v>29</v>
      </c>
      <c r="D36" s="150" t="s">
        <v>464</v>
      </c>
      <c r="E36" s="83"/>
      <c r="F36" s="82"/>
      <c r="G36" s="73"/>
      <c r="H36" s="73"/>
      <c r="I36" s="73" t="s">
        <v>223</v>
      </c>
      <c r="J36" s="73">
        <v>1</v>
      </c>
      <c r="K36" s="55">
        <f t="shared" si="0"/>
        <v>1</v>
      </c>
      <c r="L36" s="55"/>
      <c r="M36" s="16"/>
      <c r="N36" s="8"/>
      <c r="O36" s="8"/>
      <c r="P36" s="8"/>
      <c r="Q36" s="8"/>
      <c r="R36" s="8"/>
    </row>
    <row r="37" spans="1:18" s="25" customFormat="1" ht="12.75">
      <c r="A37" s="55">
        <v>32</v>
      </c>
      <c r="B37" s="12" t="s">
        <v>1956</v>
      </c>
      <c r="C37" s="12" t="s">
        <v>1939</v>
      </c>
      <c r="D37" s="34" t="s">
        <v>472</v>
      </c>
      <c r="E37" s="98"/>
      <c r="F37" s="82"/>
      <c r="G37" s="73"/>
      <c r="H37" s="73"/>
      <c r="I37" s="73" t="s">
        <v>223</v>
      </c>
      <c r="J37" s="73">
        <v>1</v>
      </c>
      <c r="K37" s="55">
        <f t="shared" si="0"/>
        <v>1</v>
      </c>
      <c r="L37" s="55"/>
      <c r="M37" s="16"/>
      <c r="N37" s="8"/>
      <c r="O37" s="8"/>
      <c r="P37" s="8"/>
      <c r="Q37" s="8"/>
      <c r="R37" s="8"/>
    </row>
    <row r="38" spans="1:18" s="25" customFormat="1" ht="12.75">
      <c r="A38" s="55">
        <v>33</v>
      </c>
      <c r="B38" s="12" t="s">
        <v>1963</v>
      </c>
      <c r="C38" s="12" t="s">
        <v>146</v>
      </c>
      <c r="D38" s="150" t="s">
        <v>464</v>
      </c>
      <c r="E38" s="83"/>
      <c r="F38" s="82"/>
      <c r="G38" s="73"/>
      <c r="H38" s="73"/>
      <c r="I38" s="73" t="s">
        <v>223</v>
      </c>
      <c r="J38" s="73">
        <v>1</v>
      </c>
      <c r="K38" s="55">
        <f t="shared" si="0"/>
        <v>1</v>
      </c>
      <c r="L38" s="55"/>
      <c r="M38" s="16"/>
      <c r="N38" s="8"/>
      <c r="O38" s="8"/>
      <c r="P38" s="8"/>
      <c r="Q38" s="8"/>
      <c r="R38" s="8"/>
    </row>
    <row r="39" spans="1:18" s="25" customFormat="1" ht="12.75">
      <c r="A39" s="55">
        <v>34</v>
      </c>
      <c r="B39" s="12" t="s">
        <v>1714</v>
      </c>
      <c r="C39" s="12" t="s">
        <v>146</v>
      </c>
      <c r="D39" s="98" t="s">
        <v>474</v>
      </c>
      <c r="E39" s="105"/>
      <c r="F39" s="110"/>
      <c r="G39" s="94"/>
      <c r="H39" s="73"/>
      <c r="I39" s="73" t="s">
        <v>223</v>
      </c>
      <c r="J39" s="73">
        <v>1</v>
      </c>
      <c r="K39" s="55">
        <f t="shared" si="0"/>
        <v>1</v>
      </c>
      <c r="L39" s="55"/>
      <c r="M39" s="16"/>
      <c r="N39" s="8"/>
      <c r="O39" s="8"/>
      <c r="P39" s="8"/>
      <c r="Q39" s="8"/>
      <c r="R39" s="8"/>
    </row>
    <row r="40" spans="1:18" s="25" customFormat="1" ht="12.75">
      <c r="A40" s="55">
        <v>35</v>
      </c>
      <c r="B40" s="12" t="s">
        <v>1947</v>
      </c>
      <c r="C40" s="12" t="s">
        <v>101</v>
      </c>
      <c r="D40" s="98" t="s">
        <v>467</v>
      </c>
      <c r="E40" s="83"/>
      <c r="F40" s="82"/>
      <c r="G40" s="73"/>
      <c r="H40" s="73"/>
      <c r="I40" s="73" t="s">
        <v>223</v>
      </c>
      <c r="J40" s="73">
        <v>1</v>
      </c>
      <c r="K40" s="55">
        <f t="shared" si="0"/>
        <v>1</v>
      </c>
      <c r="L40" s="55"/>
      <c r="M40" s="16"/>
      <c r="N40" s="8"/>
      <c r="O40" s="8"/>
      <c r="P40" s="8"/>
      <c r="Q40" s="8"/>
      <c r="R40" s="8"/>
    </row>
    <row r="41" spans="1:18" s="25" customFormat="1" ht="12.75">
      <c r="A41" s="55">
        <v>36</v>
      </c>
      <c r="B41" s="12" t="s">
        <v>1895</v>
      </c>
      <c r="C41" s="12" t="s">
        <v>1937</v>
      </c>
      <c r="D41" s="150" t="s">
        <v>461</v>
      </c>
      <c r="E41" s="98"/>
      <c r="F41" s="82"/>
      <c r="G41" s="73"/>
      <c r="H41" s="73"/>
      <c r="I41" s="73" t="s">
        <v>436</v>
      </c>
      <c r="J41" s="73">
        <v>0.75</v>
      </c>
      <c r="K41" s="55">
        <f t="shared" si="0"/>
        <v>0.75</v>
      </c>
      <c r="L41" s="55"/>
      <c r="M41" s="16"/>
      <c r="N41" s="8"/>
      <c r="O41" s="8"/>
      <c r="P41" s="8"/>
      <c r="Q41" s="8"/>
      <c r="R41" s="8"/>
    </row>
    <row r="42" spans="1:18" ht="12.75">
      <c r="A42" s="55">
        <v>37</v>
      </c>
      <c r="B42" s="12" t="s">
        <v>1822</v>
      </c>
      <c r="C42" s="12" t="s">
        <v>45</v>
      </c>
      <c r="D42" s="150" t="s">
        <v>461</v>
      </c>
      <c r="E42" s="98"/>
      <c r="F42" s="82"/>
      <c r="G42" s="73"/>
      <c r="H42" s="73"/>
      <c r="I42" s="73" t="s">
        <v>436</v>
      </c>
      <c r="J42" s="73">
        <v>0.75</v>
      </c>
      <c r="K42" s="55">
        <f t="shared" si="0"/>
        <v>0.75</v>
      </c>
      <c r="L42" s="55"/>
      <c r="N42" s="71"/>
      <c r="O42" s="71"/>
      <c r="P42" s="71"/>
      <c r="Q42" s="71"/>
      <c r="R42" s="71"/>
    </row>
    <row r="43" spans="1:18" ht="12.75">
      <c r="A43" s="55">
        <v>38</v>
      </c>
      <c r="B43" s="12" t="s">
        <v>1954</v>
      </c>
      <c r="C43" s="12" t="s">
        <v>28</v>
      </c>
      <c r="D43" s="150" t="s">
        <v>461</v>
      </c>
      <c r="E43" s="98"/>
      <c r="F43" s="82"/>
      <c r="G43" s="73"/>
      <c r="H43" s="73"/>
      <c r="I43" s="73" t="s">
        <v>436</v>
      </c>
      <c r="J43" s="73">
        <v>0.75</v>
      </c>
      <c r="K43" s="55">
        <f t="shared" si="0"/>
        <v>0.75</v>
      </c>
      <c r="L43" s="55"/>
      <c r="M43" s="16"/>
      <c r="N43" s="8"/>
      <c r="O43" s="8"/>
      <c r="P43" s="8"/>
      <c r="Q43" s="8"/>
      <c r="R43" s="8"/>
    </row>
    <row r="44" spans="1:18" ht="12.75">
      <c r="A44" s="55">
        <v>39</v>
      </c>
      <c r="B44" s="12" t="s">
        <v>1955</v>
      </c>
      <c r="C44" s="12" t="s">
        <v>1682</v>
      </c>
      <c r="D44" s="150" t="s">
        <v>461</v>
      </c>
      <c r="E44" s="98"/>
      <c r="F44" s="82"/>
      <c r="G44" s="73"/>
      <c r="H44" s="73"/>
      <c r="I44" s="73" t="s">
        <v>436</v>
      </c>
      <c r="J44" s="73">
        <v>0.75</v>
      </c>
      <c r="K44" s="55">
        <f t="shared" si="0"/>
        <v>0.75</v>
      </c>
      <c r="L44" s="55"/>
      <c r="N44" s="71"/>
      <c r="O44" s="71"/>
      <c r="P44" s="71"/>
      <c r="Q44" s="71"/>
      <c r="R44" s="71"/>
    </row>
    <row r="45" spans="1:12" ht="12.75">
      <c r="A45" s="55">
        <v>40</v>
      </c>
      <c r="B45" s="73" t="s">
        <v>676</v>
      </c>
      <c r="C45" s="73" t="s">
        <v>677</v>
      </c>
      <c r="D45" s="98" t="s">
        <v>475</v>
      </c>
      <c r="E45" s="162" t="s">
        <v>678</v>
      </c>
      <c r="F45" s="82">
        <v>0.5</v>
      </c>
      <c r="G45" s="73"/>
      <c r="H45" s="73"/>
      <c r="I45" s="73"/>
      <c r="J45" s="73"/>
      <c r="K45" s="55">
        <f t="shared" si="0"/>
        <v>0.5</v>
      </c>
      <c r="L45" s="55"/>
    </row>
    <row r="46" spans="1:12" ht="13.5">
      <c r="A46" s="55">
        <v>41</v>
      </c>
      <c r="B46" s="212" t="s">
        <v>679</v>
      </c>
      <c r="C46" s="212" t="s">
        <v>1969</v>
      </c>
      <c r="D46" s="212" t="s">
        <v>473</v>
      </c>
      <c r="E46" s="213" t="s">
        <v>680</v>
      </c>
      <c r="F46" s="209">
        <v>0.5</v>
      </c>
      <c r="G46" s="210"/>
      <c r="H46" s="210"/>
      <c r="I46" s="380"/>
      <c r="J46" s="380"/>
      <c r="K46" s="381">
        <f t="shared" si="0"/>
        <v>0.5</v>
      </c>
      <c r="L46" s="204"/>
    </row>
    <row r="47" spans="1:12" ht="12.75">
      <c r="A47" s="55">
        <v>42</v>
      </c>
      <c r="B47" s="94" t="s">
        <v>344</v>
      </c>
      <c r="C47" s="94" t="s">
        <v>336</v>
      </c>
      <c r="D47" s="94" t="s">
        <v>472</v>
      </c>
      <c r="E47" s="162" t="s">
        <v>678</v>
      </c>
      <c r="F47" s="82">
        <v>0.5</v>
      </c>
      <c r="G47" s="73"/>
      <c r="H47" s="73"/>
      <c r="I47" s="73"/>
      <c r="J47" s="73"/>
      <c r="K47" s="55">
        <f t="shared" si="0"/>
        <v>0.5</v>
      </c>
      <c r="L47" s="55"/>
    </row>
    <row r="49" spans="1:15" s="377" customFormat="1" ht="42" customHeight="1">
      <c r="A49" s="373"/>
      <c r="B49" s="413" t="s">
        <v>2677</v>
      </c>
      <c r="C49" s="413"/>
      <c r="D49" s="413"/>
      <c r="E49" s="374"/>
      <c r="F49" s="375"/>
      <c r="G49" s="376"/>
      <c r="H49" s="414" t="s">
        <v>2678</v>
      </c>
      <c r="I49" s="413"/>
      <c r="J49" s="413"/>
      <c r="K49" s="373"/>
      <c r="L49" s="376"/>
      <c r="M49" s="373"/>
      <c r="N49" s="373"/>
      <c r="O49" s="373"/>
    </row>
    <row r="50" spans="1:15" s="377" customFormat="1" ht="16.5">
      <c r="A50" s="373"/>
      <c r="B50" s="378"/>
      <c r="C50" s="378"/>
      <c r="D50" s="374"/>
      <c r="E50" s="374"/>
      <c r="F50" s="375"/>
      <c r="G50" s="376"/>
      <c r="H50" s="378"/>
      <c r="I50" s="376"/>
      <c r="J50" s="378"/>
      <c r="K50" s="373"/>
      <c r="L50" s="376"/>
      <c r="M50" s="373"/>
      <c r="N50" s="373"/>
      <c r="O50" s="373"/>
    </row>
    <row r="51" spans="1:15" s="377" customFormat="1" ht="16.5">
      <c r="A51" s="373"/>
      <c r="B51" s="378"/>
      <c r="C51" s="378"/>
      <c r="D51" s="374"/>
      <c r="E51" s="374"/>
      <c r="F51" s="375"/>
      <c r="G51" s="376"/>
      <c r="H51" s="378"/>
      <c r="I51" s="376"/>
      <c r="J51" s="378"/>
      <c r="K51" s="373"/>
      <c r="L51" s="376"/>
      <c r="M51" s="373"/>
      <c r="N51" s="373"/>
      <c r="O51" s="373"/>
    </row>
    <row r="52" spans="1:15" s="377" customFormat="1" ht="16.5">
      <c r="A52" s="373"/>
      <c r="B52" s="378"/>
      <c r="C52" s="378"/>
      <c r="D52" s="374"/>
      <c r="E52" s="374"/>
      <c r="F52" s="375"/>
      <c r="G52" s="376"/>
      <c r="H52" s="378"/>
      <c r="I52" s="376"/>
      <c r="J52" s="378"/>
      <c r="K52" s="373"/>
      <c r="L52" s="376"/>
      <c r="M52" s="373"/>
      <c r="N52" s="373"/>
      <c r="O52" s="373"/>
    </row>
    <row r="53" spans="1:15" s="377" customFormat="1" ht="16.5">
      <c r="A53" s="373"/>
      <c r="B53" s="378"/>
      <c r="C53" s="378"/>
      <c r="D53" s="374"/>
      <c r="E53" s="374"/>
      <c r="F53" s="375"/>
      <c r="G53" s="376"/>
      <c r="H53" s="378"/>
      <c r="I53" s="376"/>
      <c r="J53" s="378"/>
      <c r="K53" s="373"/>
      <c r="L53" s="376"/>
      <c r="M53" s="373"/>
      <c r="N53" s="373"/>
      <c r="O53" s="373"/>
    </row>
    <row r="54" spans="1:15" s="377" customFormat="1" ht="16.5">
      <c r="A54" s="373"/>
      <c r="B54" s="413" t="s">
        <v>2680</v>
      </c>
      <c r="C54" s="413"/>
      <c r="D54" s="413"/>
      <c r="E54" s="374"/>
      <c r="F54" s="375"/>
      <c r="G54" s="376"/>
      <c r="H54" s="413" t="s">
        <v>2679</v>
      </c>
      <c r="I54" s="413"/>
      <c r="J54" s="413"/>
      <c r="K54" s="373"/>
      <c r="L54" s="376"/>
      <c r="M54" s="373"/>
      <c r="N54" s="373"/>
      <c r="O54" s="373"/>
    </row>
  </sheetData>
  <sheetProtection/>
  <mergeCells count="7">
    <mergeCell ref="A2:L2"/>
    <mergeCell ref="A1:L1"/>
    <mergeCell ref="A3:L3"/>
    <mergeCell ref="B49:D49"/>
    <mergeCell ref="H49:J49"/>
    <mergeCell ref="B54:D54"/>
    <mergeCell ref="H54:J54"/>
  </mergeCells>
  <printOptions/>
  <pageMargins left="0.5" right="0.25" top="0.5" bottom="0.5"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830"/>
  <sheetViews>
    <sheetView tabSelected="1" zoomScalePageLayoutView="0" workbookViewId="0" topLeftCell="A475">
      <selection activeCell="J413" sqref="J413"/>
    </sheetView>
  </sheetViews>
  <sheetFormatPr defaultColWidth="9.140625" defaultRowHeight="12.75"/>
  <cols>
    <col min="1" max="1" width="4.8515625" style="3" customWidth="1"/>
    <col min="2" max="2" width="20.140625" style="90" customWidth="1"/>
    <col min="3" max="3" width="10.00390625" style="90" customWidth="1"/>
    <col min="4" max="4" width="10.8515625" style="35" bestFit="1" customWidth="1"/>
    <col min="5" max="5" width="14.28125" style="99" customWidth="1"/>
    <col min="6" max="6" width="13.7109375" style="92" bestFit="1" customWidth="1"/>
    <col min="7" max="7" width="5.57421875" style="4" bestFit="1" customWidth="1"/>
    <col min="8" max="8" width="21.140625" style="3" customWidth="1"/>
    <col min="9" max="9" width="6.00390625" style="4" bestFit="1" customWidth="1"/>
    <col min="10" max="10" width="17.7109375" style="90" customWidth="1"/>
    <col min="11" max="11" width="5.57421875" style="4" bestFit="1" customWidth="1"/>
    <col min="12" max="12" width="7.57421875" style="4" customWidth="1"/>
    <col min="13" max="13" width="18.28125" style="4" customWidth="1"/>
    <col min="14" max="16384" width="9.140625" style="90" customWidth="1"/>
  </cols>
  <sheetData>
    <row r="1" spans="1:13" ht="18.75">
      <c r="A1" s="317"/>
      <c r="B1" s="318"/>
      <c r="C1" s="318"/>
      <c r="D1" s="319"/>
      <c r="E1" s="320"/>
      <c r="F1" s="321"/>
      <c r="G1" s="322"/>
      <c r="H1" s="317"/>
      <c r="I1" s="322"/>
      <c r="J1" s="318"/>
      <c r="K1" s="322"/>
      <c r="L1" s="322"/>
      <c r="M1" s="322"/>
    </row>
    <row r="2" spans="1:13" ht="18.75">
      <c r="A2" s="423" t="s">
        <v>78</v>
      </c>
      <c r="B2" s="423"/>
      <c r="C2" s="423"/>
      <c r="D2" s="423"/>
      <c r="E2" s="423"/>
      <c r="F2" s="423"/>
      <c r="G2" s="423"/>
      <c r="H2" s="423"/>
      <c r="I2" s="423"/>
      <c r="J2" s="423"/>
      <c r="K2" s="423"/>
      <c r="L2" s="423"/>
      <c r="M2" s="423"/>
    </row>
    <row r="3" spans="1:13" ht="18.75">
      <c r="A3" s="423" t="s">
        <v>13</v>
      </c>
      <c r="B3" s="423"/>
      <c r="C3" s="423"/>
      <c r="D3" s="423"/>
      <c r="E3" s="423"/>
      <c r="F3" s="423"/>
      <c r="G3" s="423"/>
      <c r="H3" s="423"/>
      <c r="I3" s="423"/>
      <c r="J3" s="423"/>
      <c r="K3" s="423"/>
      <c r="L3" s="423"/>
      <c r="M3" s="423"/>
    </row>
    <row r="4" spans="1:18" s="325" customFormat="1" ht="33.75" customHeight="1">
      <c r="A4" s="421" t="s">
        <v>2627</v>
      </c>
      <c r="B4" s="422"/>
      <c r="C4" s="422"/>
      <c r="D4" s="422"/>
      <c r="E4" s="422"/>
      <c r="F4" s="422"/>
      <c r="G4" s="422"/>
      <c r="H4" s="422"/>
      <c r="I4" s="422"/>
      <c r="J4" s="422"/>
      <c r="K4" s="422"/>
      <c r="L4" s="422"/>
      <c r="M4" s="323"/>
      <c r="N4" s="324"/>
      <c r="O4" s="324"/>
      <c r="P4" s="324"/>
      <c r="Q4" s="324"/>
      <c r="R4" s="324"/>
    </row>
    <row r="5" spans="1:13" s="59" customFormat="1" ht="25.5">
      <c r="A5" s="74" t="s">
        <v>0</v>
      </c>
      <c r="B5" s="74" t="s">
        <v>1</v>
      </c>
      <c r="C5" s="74" t="s">
        <v>2</v>
      </c>
      <c r="D5" s="97" t="s">
        <v>3</v>
      </c>
      <c r="E5" s="98" t="s">
        <v>41</v>
      </c>
      <c r="F5" s="103" t="s">
        <v>27</v>
      </c>
      <c r="G5" s="74" t="s">
        <v>5</v>
      </c>
      <c r="H5" s="74" t="s">
        <v>6</v>
      </c>
      <c r="I5" s="350" t="s">
        <v>7</v>
      </c>
      <c r="J5" s="74" t="s">
        <v>18</v>
      </c>
      <c r="K5" s="350" t="s">
        <v>5</v>
      </c>
      <c r="L5" s="357" t="s">
        <v>42</v>
      </c>
      <c r="M5" s="74" t="s">
        <v>9</v>
      </c>
    </row>
    <row r="6" spans="1:20" s="120" customFormat="1" ht="12.75">
      <c r="A6" s="11">
        <v>32</v>
      </c>
      <c r="B6" s="75" t="s">
        <v>625</v>
      </c>
      <c r="C6" s="94" t="s">
        <v>362</v>
      </c>
      <c r="D6" s="31"/>
      <c r="E6" s="94" t="s">
        <v>626</v>
      </c>
      <c r="F6" s="225" t="s">
        <v>632</v>
      </c>
      <c r="G6" s="31">
        <v>1</v>
      </c>
      <c r="H6" s="13"/>
      <c r="I6" s="11"/>
      <c r="J6" s="13" t="s">
        <v>137</v>
      </c>
      <c r="K6" s="11">
        <v>0.8</v>
      </c>
      <c r="L6" s="11">
        <f aca="true" t="shared" si="0" ref="L6:L47">K6+I6+G6</f>
        <v>1.8</v>
      </c>
      <c r="M6" s="31"/>
      <c r="N6" s="119"/>
      <c r="O6" s="119"/>
      <c r="P6" s="119"/>
      <c r="Q6" s="119"/>
      <c r="R6" s="119"/>
      <c r="S6" s="119"/>
      <c r="T6" s="119"/>
    </row>
    <row r="7" spans="1:20" s="120" customFormat="1" ht="12.75">
      <c r="A7" s="11">
        <v>560</v>
      </c>
      <c r="B7" s="73" t="s">
        <v>674</v>
      </c>
      <c r="C7" s="151" t="s">
        <v>362</v>
      </c>
      <c r="D7" s="73"/>
      <c r="E7" s="107" t="s">
        <v>1170</v>
      </c>
      <c r="F7" s="155"/>
      <c r="G7" s="11"/>
      <c r="H7" s="31" t="s">
        <v>719</v>
      </c>
      <c r="I7" s="45">
        <v>0.1</v>
      </c>
      <c r="J7" s="73"/>
      <c r="K7" s="45"/>
      <c r="L7" s="11">
        <f t="shared" si="0"/>
        <v>0.1</v>
      </c>
      <c r="M7" s="11"/>
      <c r="N7" s="119"/>
      <c r="O7" s="119"/>
      <c r="P7" s="119"/>
      <c r="Q7" s="119"/>
      <c r="R7" s="119"/>
      <c r="S7" s="119"/>
      <c r="T7" s="119"/>
    </row>
    <row r="8" spans="1:13" s="147" customFormat="1" ht="12.75">
      <c r="A8" s="11">
        <v>561</v>
      </c>
      <c r="B8" s="73" t="s">
        <v>1270</v>
      </c>
      <c r="C8" s="151" t="s">
        <v>362</v>
      </c>
      <c r="D8" s="73"/>
      <c r="E8" s="107" t="s">
        <v>1203</v>
      </c>
      <c r="F8" s="91"/>
      <c r="G8" s="11"/>
      <c r="H8" s="31" t="s">
        <v>719</v>
      </c>
      <c r="I8" s="45">
        <v>0.1</v>
      </c>
      <c r="J8" s="73"/>
      <c r="K8" s="11"/>
      <c r="L8" s="11">
        <f t="shared" si="0"/>
        <v>0.1</v>
      </c>
      <c r="M8" s="11"/>
    </row>
    <row r="9" spans="1:13" s="119" customFormat="1" ht="38.25" customHeight="1">
      <c r="A9" s="11">
        <v>92</v>
      </c>
      <c r="B9" s="73" t="s">
        <v>364</v>
      </c>
      <c r="C9" s="31" t="s">
        <v>362</v>
      </c>
      <c r="D9" s="37"/>
      <c r="E9" s="37" t="s">
        <v>637</v>
      </c>
      <c r="F9" s="31"/>
      <c r="G9" s="31"/>
      <c r="H9" s="13"/>
      <c r="I9" s="11"/>
      <c r="J9" s="31" t="s">
        <v>97</v>
      </c>
      <c r="K9" s="11">
        <v>1</v>
      </c>
      <c r="L9" s="11">
        <f t="shared" si="0"/>
        <v>1</v>
      </c>
      <c r="M9" s="31"/>
    </row>
    <row r="10" spans="1:13" s="121" customFormat="1" ht="12.75">
      <c r="A10" s="11">
        <v>363</v>
      </c>
      <c r="B10" s="73" t="s">
        <v>201</v>
      </c>
      <c r="C10" s="151" t="s">
        <v>362</v>
      </c>
      <c r="D10" s="73"/>
      <c r="E10" s="107" t="s">
        <v>1165</v>
      </c>
      <c r="F10" s="155"/>
      <c r="G10" s="11"/>
      <c r="H10" s="31" t="s">
        <v>802</v>
      </c>
      <c r="I10" s="45">
        <v>0.25</v>
      </c>
      <c r="J10" s="73"/>
      <c r="K10" s="45"/>
      <c r="L10" s="11">
        <f t="shared" si="0"/>
        <v>0.25</v>
      </c>
      <c r="M10" s="11"/>
    </row>
    <row r="11" spans="1:13" s="121" customFormat="1" ht="12.75">
      <c r="A11" s="11">
        <v>250</v>
      </c>
      <c r="B11" s="73" t="s">
        <v>1312</v>
      </c>
      <c r="C11" s="151" t="s">
        <v>362</v>
      </c>
      <c r="D11" s="73"/>
      <c r="E11" s="107" t="s">
        <v>1308</v>
      </c>
      <c r="F11" s="91"/>
      <c r="G11" s="11"/>
      <c r="H11" s="31" t="s">
        <v>736</v>
      </c>
      <c r="I11" s="45">
        <v>0.5</v>
      </c>
      <c r="J11" s="73"/>
      <c r="K11" s="11"/>
      <c r="L11" s="11">
        <f t="shared" si="0"/>
        <v>0.5</v>
      </c>
      <c r="M11" s="11"/>
    </row>
    <row r="12" spans="1:13" s="121" customFormat="1" ht="12.75">
      <c r="A12" s="11">
        <v>251</v>
      </c>
      <c r="B12" s="227" t="s">
        <v>2134</v>
      </c>
      <c r="C12" s="73" t="s">
        <v>362</v>
      </c>
      <c r="D12" s="163" t="s">
        <v>1594</v>
      </c>
      <c r="E12" s="12"/>
      <c r="F12" s="12"/>
      <c r="G12" s="11"/>
      <c r="H12" s="163" t="s">
        <v>1559</v>
      </c>
      <c r="I12" s="351">
        <v>0.5</v>
      </c>
      <c r="J12" s="73"/>
      <c r="K12" s="11"/>
      <c r="L12" s="11">
        <f t="shared" si="0"/>
        <v>0.5</v>
      </c>
      <c r="M12" s="11"/>
    </row>
    <row r="13" spans="1:13" s="122" customFormat="1" ht="12.75">
      <c r="A13" s="11">
        <v>190</v>
      </c>
      <c r="B13" s="73" t="s">
        <v>1987</v>
      </c>
      <c r="C13" s="31" t="s">
        <v>362</v>
      </c>
      <c r="D13" s="31"/>
      <c r="E13" s="150" t="s">
        <v>496</v>
      </c>
      <c r="F13" s="88"/>
      <c r="G13" s="31"/>
      <c r="H13" s="13"/>
      <c r="I13" s="11"/>
      <c r="J13" s="31" t="s">
        <v>486</v>
      </c>
      <c r="K13" s="11">
        <v>0.75</v>
      </c>
      <c r="L13" s="11">
        <f t="shared" si="0"/>
        <v>0.75</v>
      </c>
      <c r="M13" s="31"/>
    </row>
    <row r="14" spans="1:13" s="122" customFormat="1" ht="12.75">
      <c r="A14" s="11">
        <v>191</v>
      </c>
      <c r="B14" s="150" t="s">
        <v>1986</v>
      </c>
      <c r="C14" s="12" t="s">
        <v>362</v>
      </c>
      <c r="D14" s="13"/>
      <c r="E14" s="37" t="s">
        <v>369</v>
      </c>
      <c r="F14" s="62"/>
      <c r="G14" s="31"/>
      <c r="H14" s="13"/>
      <c r="I14" s="45"/>
      <c r="J14" s="31" t="s">
        <v>96</v>
      </c>
      <c r="K14" s="11">
        <v>0.75</v>
      </c>
      <c r="L14" s="11">
        <f t="shared" si="0"/>
        <v>0.75</v>
      </c>
      <c r="M14" s="31"/>
    </row>
    <row r="15" spans="1:13" s="122" customFormat="1" ht="12.75">
      <c r="A15" s="11">
        <v>252</v>
      </c>
      <c r="B15" s="73" t="s">
        <v>1132</v>
      </c>
      <c r="C15" s="151" t="s">
        <v>362</v>
      </c>
      <c r="D15" s="73"/>
      <c r="E15" s="107" t="s">
        <v>1292</v>
      </c>
      <c r="F15" s="91"/>
      <c r="G15" s="11"/>
      <c r="H15" s="31" t="s">
        <v>736</v>
      </c>
      <c r="I15" s="45">
        <v>0.5</v>
      </c>
      <c r="J15" s="73"/>
      <c r="K15" s="11"/>
      <c r="L15" s="11">
        <f t="shared" si="0"/>
        <v>0.5</v>
      </c>
      <c r="M15" s="11"/>
    </row>
    <row r="16" spans="1:13" s="122" customFormat="1" ht="12.75">
      <c r="A16" s="11">
        <v>562</v>
      </c>
      <c r="B16" s="73" t="s">
        <v>1318</v>
      </c>
      <c r="C16" s="226" t="s">
        <v>31</v>
      </c>
      <c r="D16" s="73"/>
      <c r="E16" s="217" t="s">
        <v>1308</v>
      </c>
      <c r="F16" s="91"/>
      <c r="G16" s="11"/>
      <c r="H16" s="31" t="s">
        <v>719</v>
      </c>
      <c r="I16" s="45">
        <v>0.1</v>
      </c>
      <c r="J16" s="73"/>
      <c r="K16" s="11"/>
      <c r="L16" s="11">
        <f t="shared" si="0"/>
        <v>0.1</v>
      </c>
      <c r="M16" s="11"/>
    </row>
    <row r="17" spans="1:13" s="122" customFormat="1" ht="12.75">
      <c r="A17" s="11">
        <v>364</v>
      </c>
      <c r="B17" s="73" t="s">
        <v>299</v>
      </c>
      <c r="C17" s="151" t="s">
        <v>31</v>
      </c>
      <c r="D17" s="73"/>
      <c r="E17" s="107" t="s">
        <v>1211</v>
      </c>
      <c r="F17" s="155"/>
      <c r="G17" s="11"/>
      <c r="H17" s="31" t="s">
        <v>802</v>
      </c>
      <c r="I17" s="45">
        <v>0.25</v>
      </c>
      <c r="J17" s="73"/>
      <c r="K17" s="45"/>
      <c r="L17" s="11">
        <f t="shared" si="0"/>
        <v>0.25</v>
      </c>
      <c r="M17" s="11"/>
    </row>
    <row r="18" spans="1:13" s="3" customFormat="1" ht="12.75">
      <c r="A18" s="11">
        <v>563</v>
      </c>
      <c r="B18" s="73" t="s">
        <v>1305</v>
      </c>
      <c r="C18" s="151" t="s">
        <v>31</v>
      </c>
      <c r="D18" s="73"/>
      <c r="E18" s="107" t="s">
        <v>1101</v>
      </c>
      <c r="F18" s="91"/>
      <c r="G18" s="11"/>
      <c r="H18" s="31" t="s">
        <v>719</v>
      </c>
      <c r="I18" s="45">
        <v>0.1</v>
      </c>
      <c r="J18" s="73"/>
      <c r="K18" s="11"/>
      <c r="L18" s="11">
        <f t="shared" si="0"/>
        <v>0.1</v>
      </c>
      <c r="M18" s="11"/>
    </row>
    <row r="19" spans="1:13" s="3" customFormat="1" ht="12.75">
      <c r="A19" s="11">
        <v>93</v>
      </c>
      <c r="B19" s="73" t="s">
        <v>1992</v>
      </c>
      <c r="C19" s="12" t="s">
        <v>31</v>
      </c>
      <c r="D19" s="37" t="s">
        <v>391</v>
      </c>
      <c r="E19" s="31"/>
      <c r="F19" s="42"/>
      <c r="G19" s="31"/>
      <c r="H19" s="31"/>
      <c r="I19" s="11"/>
      <c r="J19" s="31" t="s">
        <v>97</v>
      </c>
      <c r="K19" s="11">
        <v>1</v>
      </c>
      <c r="L19" s="11">
        <f t="shared" si="0"/>
        <v>1</v>
      </c>
      <c r="M19" s="31"/>
    </row>
    <row r="20" spans="1:13" s="3" customFormat="1" ht="12.75">
      <c r="A20" s="11">
        <v>94</v>
      </c>
      <c r="B20" s="228" t="s">
        <v>1999</v>
      </c>
      <c r="C20" s="31" t="s">
        <v>31</v>
      </c>
      <c r="D20" s="86"/>
      <c r="E20" s="150" t="s">
        <v>376</v>
      </c>
      <c r="F20" s="78"/>
      <c r="G20" s="31"/>
      <c r="H20" s="13"/>
      <c r="I20" s="11"/>
      <c r="J20" s="31" t="s">
        <v>479</v>
      </c>
      <c r="K20" s="11">
        <v>1</v>
      </c>
      <c r="L20" s="11">
        <f t="shared" si="0"/>
        <v>1</v>
      </c>
      <c r="M20" s="31"/>
    </row>
    <row r="21" spans="1:13" s="3" customFormat="1" ht="12.75">
      <c r="A21" s="11">
        <v>422</v>
      </c>
      <c r="B21" s="73" t="s">
        <v>1372</v>
      </c>
      <c r="C21" s="151" t="s">
        <v>31</v>
      </c>
      <c r="D21" s="73"/>
      <c r="E21" s="107" t="s">
        <v>1185</v>
      </c>
      <c r="F21" s="91"/>
      <c r="G21" s="11"/>
      <c r="H21" s="31" t="s">
        <v>729</v>
      </c>
      <c r="I21" s="45">
        <v>0.167</v>
      </c>
      <c r="J21" s="73"/>
      <c r="K21" s="11"/>
      <c r="L21" s="11">
        <f t="shared" si="0"/>
        <v>0.167</v>
      </c>
      <c r="M21" s="11"/>
    </row>
    <row r="22" spans="1:13" s="3" customFormat="1" ht="12.75">
      <c r="A22" s="11">
        <v>488</v>
      </c>
      <c r="B22" s="73" t="s">
        <v>174</v>
      </c>
      <c r="C22" s="151" t="s">
        <v>31</v>
      </c>
      <c r="D22" s="73"/>
      <c r="E22" s="107" t="s">
        <v>1165</v>
      </c>
      <c r="F22" s="155"/>
      <c r="G22" s="11"/>
      <c r="H22" s="31" t="s">
        <v>713</v>
      </c>
      <c r="I22" s="45">
        <v>0.125</v>
      </c>
      <c r="J22" s="73"/>
      <c r="K22" s="45"/>
      <c r="L22" s="11">
        <f t="shared" si="0"/>
        <v>0.125</v>
      </c>
      <c r="M22" s="11"/>
    </row>
    <row r="23" spans="1:13" s="3" customFormat="1" ht="12.75">
      <c r="A23" s="11">
        <v>564</v>
      </c>
      <c r="B23" s="73" t="s">
        <v>174</v>
      </c>
      <c r="C23" s="151" t="s">
        <v>31</v>
      </c>
      <c r="D23" s="73"/>
      <c r="E23" s="151" t="s">
        <v>1101</v>
      </c>
      <c r="F23" s="91"/>
      <c r="G23" s="11"/>
      <c r="H23" s="31" t="s">
        <v>719</v>
      </c>
      <c r="I23" s="45">
        <v>0.1</v>
      </c>
      <c r="J23" s="73"/>
      <c r="K23" s="11"/>
      <c r="L23" s="11">
        <f t="shared" si="0"/>
        <v>0.1</v>
      </c>
      <c r="M23" s="11"/>
    </row>
    <row r="24" spans="1:13" s="3" customFormat="1" ht="25.5">
      <c r="A24" s="11">
        <v>192</v>
      </c>
      <c r="B24" s="158" t="s">
        <v>2104</v>
      </c>
      <c r="C24" s="31" t="s">
        <v>31</v>
      </c>
      <c r="D24" s="37"/>
      <c r="E24" s="115" t="s">
        <v>593</v>
      </c>
      <c r="F24" s="127"/>
      <c r="G24" s="31"/>
      <c r="H24" s="13"/>
      <c r="I24" s="11"/>
      <c r="J24" s="14" t="s">
        <v>592</v>
      </c>
      <c r="K24" s="11">
        <v>0.75</v>
      </c>
      <c r="L24" s="11">
        <f t="shared" si="0"/>
        <v>0.75</v>
      </c>
      <c r="M24" s="31"/>
    </row>
    <row r="25" spans="1:13" s="3" customFormat="1" ht="12.75">
      <c r="A25" s="11">
        <v>95</v>
      </c>
      <c r="B25" s="150" t="s">
        <v>1998</v>
      </c>
      <c r="C25" s="31" t="s">
        <v>31</v>
      </c>
      <c r="D25" s="13"/>
      <c r="E25" s="150" t="s">
        <v>497</v>
      </c>
      <c r="F25" s="62"/>
      <c r="G25" s="31"/>
      <c r="H25" s="31"/>
      <c r="I25" s="11"/>
      <c r="J25" s="31" t="s">
        <v>479</v>
      </c>
      <c r="K25" s="11">
        <v>1</v>
      </c>
      <c r="L25" s="11">
        <f t="shared" si="0"/>
        <v>1</v>
      </c>
      <c r="M25" s="31"/>
    </row>
    <row r="26" spans="1:13" s="3" customFormat="1" ht="12.75">
      <c r="A26" s="11">
        <v>365</v>
      </c>
      <c r="B26" s="73" t="s">
        <v>1407</v>
      </c>
      <c r="C26" s="151" t="s">
        <v>31</v>
      </c>
      <c r="D26" s="73"/>
      <c r="E26" s="107" t="s">
        <v>1192</v>
      </c>
      <c r="F26" s="91"/>
      <c r="G26" s="11"/>
      <c r="H26" s="31" t="s">
        <v>802</v>
      </c>
      <c r="I26" s="45">
        <v>0.25</v>
      </c>
      <c r="J26" s="73"/>
      <c r="K26" s="11"/>
      <c r="L26" s="11">
        <f t="shared" si="0"/>
        <v>0.25</v>
      </c>
      <c r="M26" s="11"/>
    </row>
    <row r="27" spans="1:13" s="3" customFormat="1" ht="12.75">
      <c r="A27" s="11">
        <v>565</v>
      </c>
      <c r="B27" s="73" t="s">
        <v>1273</v>
      </c>
      <c r="C27" s="151" t="s">
        <v>31</v>
      </c>
      <c r="D27" s="73"/>
      <c r="E27" s="107" t="s">
        <v>1203</v>
      </c>
      <c r="F27" s="91"/>
      <c r="G27" s="11"/>
      <c r="H27" s="31" t="s">
        <v>719</v>
      </c>
      <c r="I27" s="45">
        <v>0.1</v>
      </c>
      <c r="J27" s="73"/>
      <c r="K27" s="11"/>
      <c r="L27" s="11">
        <f t="shared" si="0"/>
        <v>0.1</v>
      </c>
      <c r="M27" s="11"/>
    </row>
    <row r="28" spans="1:13" s="3" customFormat="1" ht="12.75">
      <c r="A28" s="11">
        <v>90</v>
      </c>
      <c r="B28" s="101" t="s">
        <v>639</v>
      </c>
      <c r="C28" s="94" t="s">
        <v>31</v>
      </c>
      <c r="D28" s="31"/>
      <c r="E28" s="94" t="s">
        <v>640</v>
      </c>
      <c r="F28" s="224" t="s">
        <v>641</v>
      </c>
      <c r="G28" s="31">
        <v>1</v>
      </c>
      <c r="H28" s="31" t="s">
        <v>719</v>
      </c>
      <c r="I28" s="180">
        <v>0.1</v>
      </c>
      <c r="J28" s="31"/>
      <c r="K28" s="179"/>
      <c r="L28" s="11">
        <f t="shared" si="0"/>
        <v>1.1</v>
      </c>
      <c r="M28" s="120"/>
    </row>
    <row r="29" spans="1:13" s="3" customFormat="1" ht="12.75">
      <c r="A29" s="11">
        <v>354</v>
      </c>
      <c r="B29" s="227" t="s">
        <v>2071</v>
      </c>
      <c r="C29" s="73" t="s">
        <v>31</v>
      </c>
      <c r="D29" s="163" t="s">
        <v>1565</v>
      </c>
      <c r="E29" s="33"/>
      <c r="F29" s="12"/>
      <c r="G29" s="11"/>
      <c r="H29" s="163" t="s">
        <v>2138</v>
      </c>
      <c r="I29" s="351">
        <f>0.167*2</f>
        <v>0.334</v>
      </c>
      <c r="J29" s="73"/>
      <c r="K29" s="11"/>
      <c r="L29" s="11">
        <f t="shared" si="0"/>
        <v>0.334</v>
      </c>
      <c r="M29" s="11"/>
    </row>
    <row r="30" spans="1:13" s="3" customFormat="1" ht="12.75">
      <c r="A30" s="11">
        <v>253</v>
      </c>
      <c r="B30" s="94" t="s">
        <v>2657</v>
      </c>
      <c r="C30" s="10" t="s">
        <v>31</v>
      </c>
      <c r="D30" s="31" t="s">
        <v>383</v>
      </c>
      <c r="E30" s="31"/>
      <c r="F30" s="37" t="s">
        <v>701</v>
      </c>
      <c r="G30" s="78">
        <v>0.5</v>
      </c>
      <c r="H30" s="13"/>
      <c r="I30" s="11"/>
      <c r="J30" s="129"/>
      <c r="K30" s="11"/>
      <c r="L30" s="11">
        <f t="shared" si="0"/>
        <v>0.5</v>
      </c>
      <c r="M30" s="31"/>
    </row>
    <row r="31" spans="1:13" s="3" customFormat="1" ht="12.75">
      <c r="A31" s="11">
        <v>193</v>
      </c>
      <c r="B31" s="73" t="s">
        <v>1990</v>
      </c>
      <c r="C31" s="12" t="s">
        <v>31</v>
      </c>
      <c r="D31" s="37" t="s">
        <v>384</v>
      </c>
      <c r="E31" s="37"/>
      <c r="F31" s="62"/>
      <c r="G31" s="31"/>
      <c r="H31" s="13"/>
      <c r="I31" s="11"/>
      <c r="J31" s="31" t="s">
        <v>96</v>
      </c>
      <c r="K31" s="11">
        <v>0.75</v>
      </c>
      <c r="L31" s="11">
        <f t="shared" si="0"/>
        <v>0.75</v>
      </c>
      <c r="M31" s="31"/>
    </row>
    <row r="32" spans="1:13" s="3" customFormat="1" ht="12.75">
      <c r="A32" s="11">
        <v>79</v>
      </c>
      <c r="B32" s="150" t="s">
        <v>1994</v>
      </c>
      <c r="C32" s="12" t="s">
        <v>31</v>
      </c>
      <c r="D32" s="123"/>
      <c r="E32" s="123" t="s">
        <v>397</v>
      </c>
      <c r="F32" s="124"/>
      <c r="G32" s="120"/>
      <c r="H32" s="125" t="s">
        <v>2661</v>
      </c>
      <c r="I32" s="179">
        <v>0.5</v>
      </c>
      <c r="J32" s="31" t="s">
        <v>96</v>
      </c>
      <c r="K32" s="179">
        <v>0.75</v>
      </c>
      <c r="L32" s="11">
        <f t="shared" si="0"/>
        <v>1.25</v>
      </c>
      <c r="M32" s="120"/>
    </row>
    <row r="33" spans="1:13" s="3" customFormat="1" ht="12.75">
      <c r="A33" s="11">
        <v>366</v>
      </c>
      <c r="B33" s="73" t="s">
        <v>350</v>
      </c>
      <c r="C33" s="151" t="s">
        <v>31</v>
      </c>
      <c r="D33" s="73"/>
      <c r="E33" s="107" t="s">
        <v>1165</v>
      </c>
      <c r="F33" s="155"/>
      <c r="G33" s="11"/>
      <c r="H33" s="31" t="s">
        <v>802</v>
      </c>
      <c r="I33" s="45">
        <v>0.25</v>
      </c>
      <c r="J33" s="73"/>
      <c r="K33" s="45"/>
      <c r="L33" s="11">
        <f t="shared" si="0"/>
        <v>0.25</v>
      </c>
      <c r="M33" s="11"/>
    </row>
    <row r="34" spans="1:13" s="3" customFormat="1" ht="12.75">
      <c r="A34" s="11">
        <v>566</v>
      </c>
      <c r="B34" s="73" t="s">
        <v>1230</v>
      </c>
      <c r="C34" s="151" t="s">
        <v>31</v>
      </c>
      <c r="D34" s="73"/>
      <c r="E34" s="107" t="s">
        <v>1218</v>
      </c>
      <c r="F34" s="155"/>
      <c r="G34" s="11"/>
      <c r="H34" s="31" t="s">
        <v>719</v>
      </c>
      <c r="I34" s="45">
        <v>0.1</v>
      </c>
      <c r="J34" s="73"/>
      <c r="K34" s="45"/>
      <c r="L34" s="11">
        <f t="shared" si="0"/>
        <v>0.1</v>
      </c>
      <c r="M34" s="11"/>
    </row>
    <row r="35" spans="1:13" s="3" customFormat="1" ht="12.75">
      <c r="A35" s="11">
        <v>489</v>
      </c>
      <c r="B35" s="73" t="s">
        <v>1417</v>
      </c>
      <c r="C35" s="151" t="s">
        <v>31</v>
      </c>
      <c r="D35" s="73"/>
      <c r="E35" s="217" t="s">
        <v>1194</v>
      </c>
      <c r="F35" s="91"/>
      <c r="G35" s="11"/>
      <c r="H35" s="31" t="s">
        <v>713</v>
      </c>
      <c r="I35" s="45">
        <v>0.125</v>
      </c>
      <c r="J35" s="73"/>
      <c r="K35" s="11"/>
      <c r="L35" s="11">
        <f t="shared" si="0"/>
        <v>0.125</v>
      </c>
      <c r="M35" s="11"/>
    </row>
    <row r="36" spans="1:13" s="3" customFormat="1" ht="12.75">
      <c r="A36" s="11">
        <v>254</v>
      </c>
      <c r="B36" s="73" t="s">
        <v>1424</v>
      </c>
      <c r="C36" s="151" t="s">
        <v>31</v>
      </c>
      <c r="D36" s="73"/>
      <c r="E36" s="107" t="s">
        <v>1057</v>
      </c>
      <c r="F36" s="91"/>
      <c r="G36" s="11"/>
      <c r="H36" s="31" t="s">
        <v>736</v>
      </c>
      <c r="I36" s="45">
        <v>0.5</v>
      </c>
      <c r="J36" s="73"/>
      <c r="K36" s="11"/>
      <c r="L36" s="11">
        <f t="shared" si="0"/>
        <v>0.5</v>
      </c>
      <c r="M36" s="11"/>
    </row>
    <row r="37" spans="1:13" s="3" customFormat="1" ht="12.75">
      <c r="A37" s="11">
        <v>367</v>
      </c>
      <c r="B37" s="73" t="s">
        <v>1408</v>
      </c>
      <c r="C37" s="151" t="s">
        <v>31</v>
      </c>
      <c r="D37" s="73"/>
      <c r="E37" s="107" t="s">
        <v>1192</v>
      </c>
      <c r="F37" s="91"/>
      <c r="G37" s="11"/>
      <c r="H37" s="31" t="s">
        <v>802</v>
      </c>
      <c r="I37" s="45">
        <v>0.25</v>
      </c>
      <c r="J37" s="73"/>
      <c r="K37" s="11"/>
      <c r="L37" s="11">
        <f t="shared" si="0"/>
        <v>0.25</v>
      </c>
      <c r="M37" s="11"/>
    </row>
    <row r="38" spans="1:13" s="3" customFormat="1" ht="12.75">
      <c r="A38" s="11">
        <v>255</v>
      </c>
      <c r="B38" s="73" t="s">
        <v>266</v>
      </c>
      <c r="C38" s="151" t="s">
        <v>31</v>
      </c>
      <c r="D38" s="73"/>
      <c r="E38" s="107" t="s">
        <v>1228</v>
      </c>
      <c r="F38" s="91"/>
      <c r="G38" s="11"/>
      <c r="H38" s="31" t="s">
        <v>736</v>
      </c>
      <c r="I38" s="45">
        <v>0.5</v>
      </c>
      <c r="J38" s="73"/>
      <c r="K38" s="11"/>
      <c r="L38" s="11">
        <f t="shared" si="0"/>
        <v>0.5</v>
      </c>
      <c r="M38" s="11"/>
    </row>
    <row r="39" spans="1:13" s="3" customFormat="1" ht="12.75">
      <c r="A39" s="11">
        <v>256</v>
      </c>
      <c r="B39" s="73" t="s">
        <v>1375</v>
      </c>
      <c r="C39" s="151" t="s">
        <v>31</v>
      </c>
      <c r="D39" s="73"/>
      <c r="E39" s="102" t="s">
        <v>1185</v>
      </c>
      <c r="F39" s="91"/>
      <c r="G39" s="11"/>
      <c r="H39" s="31" t="s">
        <v>736</v>
      </c>
      <c r="I39" s="45">
        <v>0.5</v>
      </c>
      <c r="J39" s="73"/>
      <c r="K39" s="11"/>
      <c r="L39" s="11">
        <f t="shared" si="0"/>
        <v>0.5</v>
      </c>
      <c r="M39" s="11"/>
    </row>
    <row r="40" spans="1:13" s="3" customFormat="1" ht="12.75">
      <c r="A40" s="11">
        <v>567</v>
      </c>
      <c r="B40" s="73" t="s">
        <v>1191</v>
      </c>
      <c r="C40" s="151" t="s">
        <v>31</v>
      </c>
      <c r="D40" s="73"/>
      <c r="E40" s="107" t="s">
        <v>1170</v>
      </c>
      <c r="F40" s="155"/>
      <c r="G40" s="11"/>
      <c r="H40" s="31" t="s">
        <v>719</v>
      </c>
      <c r="I40" s="45">
        <v>0.1</v>
      </c>
      <c r="J40" s="73"/>
      <c r="K40" s="45"/>
      <c r="L40" s="11">
        <f t="shared" si="0"/>
        <v>0.1</v>
      </c>
      <c r="M40" s="11"/>
    </row>
    <row r="41" spans="1:13" s="3" customFormat="1" ht="12.75">
      <c r="A41" s="11">
        <v>194</v>
      </c>
      <c r="B41" s="150" t="s">
        <v>89</v>
      </c>
      <c r="C41" s="12" t="s">
        <v>31</v>
      </c>
      <c r="D41" s="37" t="s">
        <v>377</v>
      </c>
      <c r="E41" s="31"/>
      <c r="F41" s="42"/>
      <c r="G41" s="31"/>
      <c r="H41" s="13"/>
      <c r="I41" s="11"/>
      <c r="J41" s="31" t="s">
        <v>96</v>
      </c>
      <c r="K41" s="11">
        <v>0.75</v>
      </c>
      <c r="L41" s="11">
        <f t="shared" si="0"/>
        <v>0.75</v>
      </c>
      <c r="M41" s="31"/>
    </row>
    <row r="42" spans="1:13" s="3" customFormat="1" ht="12.75">
      <c r="A42" s="11">
        <v>195</v>
      </c>
      <c r="B42" s="101" t="s">
        <v>1993</v>
      </c>
      <c r="C42" s="12" t="s">
        <v>31</v>
      </c>
      <c r="D42" s="123"/>
      <c r="E42" s="120" t="s">
        <v>219</v>
      </c>
      <c r="F42" s="120"/>
      <c r="G42" s="120"/>
      <c r="H42" s="125"/>
      <c r="I42" s="179"/>
      <c r="J42" s="31" t="s">
        <v>96</v>
      </c>
      <c r="K42" s="179">
        <v>0.75</v>
      </c>
      <c r="L42" s="11">
        <f t="shared" si="0"/>
        <v>0.75</v>
      </c>
      <c r="M42" s="120"/>
    </row>
    <row r="43" spans="1:13" s="3" customFormat="1" ht="12.75">
      <c r="A43" s="11">
        <v>568</v>
      </c>
      <c r="B43" s="73" t="s">
        <v>1451</v>
      </c>
      <c r="C43" s="151" t="s">
        <v>31</v>
      </c>
      <c r="D43" s="73"/>
      <c r="E43" s="102" t="s">
        <v>1452</v>
      </c>
      <c r="F43" s="91"/>
      <c r="G43" s="11"/>
      <c r="H43" s="31" t="s">
        <v>719</v>
      </c>
      <c r="I43" s="45">
        <v>0.1</v>
      </c>
      <c r="J43" s="73"/>
      <c r="K43" s="11"/>
      <c r="L43" s="11">
        <f t="shared" si="0"/>
        <v>0.1</v>
      </c>
      <c r="M43" s="11"/>
    </row>
    <row r="44" spans="1:13" s="3" customFormat="1" ht="12.75">
      <c r="A44" s="11">
        <v>490</v>
      </c>
      <c r="B44" s="73" t="s">
        <v>1167</v>
      </c>
      <c r="C44" s="151" t="s">
        <v>31</v>
      </c>
      <c r="D44" s="73"/>
      <c r="E44" s="107" t="s">
        <v>1165</v>
      </c>
      <c r="F44" s="155"/>
      <c r="G44" s="11"/>
      <c r="H44" s="31" t="s">
        <v>713</v>
      </c>
      <c r="I44" s="45">
        <v>0.125</v>
      </c>
      <c r="J44" s="73"/>
      <c r="K44" s="45"/>
      <c r="L44" s="11">
        <f t="shared" si="0"/>
        <v>0.125</v>
      </c>
      <c r="M44" s="11"/>
    </row>
    <row r="45" spans="1:13" s="3" customFormat="1" ht="12.75">
      <c r="A45" s="11">
        <v>96</v>
      </c>
      <c r="B45" s="150" t="s">
        <v>1996</v>
      </c>
      <c r="C45" s="31" t="s">
        <v>31</v>
      </c>
      <c r="D45" s="37"/>
      <c r="E45" s="53" t="s">
        <v>371</v>
      </c>
      <c r="F45" s="43"/>
      <c r="G45" s="31"/>
      <c r="H45" s="13"/>
      <c r="I45" s="45"/>
      <c r="J45" s="31" t="s">
        <v>97</v>
      </c>
      <c r="K45" s="11">
        <v>1</v>
      </c>
      <c r="L45" s="11">
        <f t="shared" si="0"/>
        <v>1</v>
      </c>
      <c r="M45" s="31"/>
    </row>
    <row r="46" spans="1:13" s="3" customFormat="1" ht="12.75">
      <c r="A46" s="11">
        <v>225</v>
      </c>
      <c r="B46" s="228" t="s">
        <v>1996</v>
      </c>
      <c r="C46" s="31" t="s">
        <v>31</v>
      </c>
      <c r="D46" s="85"/>
      <c r="E46" s="37" t="s">
        <v>371</v>
      </c>
      <c r="F46" s="78"/>
      <c r="G46" s="31"/>
      <c r="H46" s="13"/>
      <c r="I46" s="11"/>
      <c r="J46" s="31" t="s">
        <v>483</v>
      </c>
      <c r="K46" s="358">
        <v>0.6</v>
      </c>
      <c r="L46" s="11">
        <f t="shared" si="0"/>
        <v>0.6</v>
      </c>
      <c r="M46" s="31"/>
    </row>
    <row r="47" spans="1:13" s="3" customFormat="1" ht="12.75">
      <c r="A47" s="11">
        <v>18</v>
      </c>
      <c r="B47" s="73" t="s">
        <v>645</v>
      </c>
      <c r="C47" s="31" t="s">
        <v>31</v>
      </c>
      <c r="D47" s="37" t="s">
        <v>406</v>
      </c>
      <c r="E47" s="37"/>
      <c r="F47" s="111" t="s">
        <v>2139</v>
      </c>
      <c r="G47" s="31">
        <v>1</v>
      </c>
      <c r="H47" s="163" t="s">
        <v>1561</v>
      </c>
      <c r="I47" s="11">
        <v>0.167</v>
      </c>
      <c r="J47" s="31" t="s">
        <v>97</v>
      </c>
      <c r="K47" s="11">
        <v>1</v>
      </c>
      <c r="L47" s="11">
        <f t="shared" si="0"/>
        <v>2.167</v>
      </c>
      <c r="M47" s="31"/>
    </row>
    <row r="48" spans="1:13" s="3" customFormat="1" ht="12.75">
      <c r="A48" s="11">
        <v>814</v>
      </c>
      <c r="B48" s="73" t="s">
        <v>2608</v>
      </c>
      <c r="C48" s="31" t="s">
        <v>31</v>
      </c>
      <c r="D48" s="37"/>
      <c r="E48" s="37" t="s">
        <v>352</v>
      </c>
      <c r="F48" s="31"/>
      <c r="G48" s="31"/>
      <c r="H48" s="13"/>
      <c r="I48" s="45"/>
      <c r="J48" s="31"/>
      <c r="K48" s="358"/>
      <c r="L48" s="11"/>
      <c r="M48" s="31"/>
    </row>
    <row r="49" spans="1:13" s="121" customFormat="1" ht="38.25">
      <c r="A49" s="11">
        <v>42</v>
      </c>
      <c r="B49" s="111" t="s">
        <v>284</v>
      </c>
      <c r="C49" s="125" t="s">
        <v>31</v>
      </c>
      <c r="D49" s="125" t="s">
        <v>673</v>
      </c>
      <c r="E49" s="120"/>
      <c r="F49" s="225" t="s">
        <v>693</v>
      </c>
      <c r="G49" s="120">
        <v>1</v>
      </c>
      <c r="H49" s="343" t="s">
        <v>2658</v>
      </c>
      <c r="I49" s="179">
        <v>0.5</v>
      </c>
      <c r="J49" s="120"/>
      <c r="K49" s="179"/>
      <c r="L49" s="179">
        <f aca="true" t="shared" si="1" ref="L49:L72">K49+I49+G49</f>
        <v>1.5</v>
      </c>
      <c r="M49" s="120"/>
    </row>
    <row r="50" spans="1:13" s="121" customFormat="1" ht="12.75">
      <c r="A50" s="11">
        <v>423</v>
      </c>
      <c r="B50" s="101" t="s">
        <v>284</v>
      </c>
      <c r="C50" s="151" t="s">
        <v>31</v>
      </c>
      <c r="D50" s="101"/>
      <c r="E50" s="151" t="s">
        <v>1296</v>
      </c>
      <c r="F50" s="344"/>
      <c r="G50" s="179"/>
      <c r="H50" s="120" t="s">
        <v>729</v>
      </c>
      <c r="I50" s="180">
        <v>0.167</v>
      </c>
      <c r="J50" s="101"/>
      <c r="K50" s="179"/>
      <c r="L50" s="179">
        <f t="shared" si="1"/>
        <v>0.167</v>
      </c>
      <c r="M50" s="179"/>
    </row>
    <row r="51" spans="1:13" s="121" customFormat="1" ht="12.75">
      <c r="A51" s="11">
        <v>11</v>
      </c>
      <c r="B51" s="291" t="s">
        <v>2001</v>
      </c>
      <c r="C51" s="120" t="s">
        <v>31</v>
      </c>
      <c r="D51" s="123"/>
      <c r="E51" s="123" t="s">
        <v>369</v>
      </c>
      <c r="F51" s="120" t="s">
        <v>2522</v>
      </c>
      <c r="G51" s="120">
        <v>0.5</v>
      </c>
      <c r="H51" s="125"/>
      <c r="I51" s="179"/>
      <c r="J51" s="120" t="s">
        <v>502</v>
      </c>
      <c r="K51" s="179">
        <v>2</v>
      </c>
      <c r="L51" s="179">
        <f t="shared" si="1"/>
        <v>2.5</v>
      </c>
      <c r="M51" s="120"/>
    </row>
    <row r="52" spans="1:13" s="121" customFormat="1" ht="12.75">
      <c r="A52" s="11">
        <v>43</v>
      </c>
      <c r="B52" s="345" t="s">
        <v>614</v>
      </c>
      <c r="C52" s="111" t="s">
        <v>31</v>
      </c>
      <c r="D52" s="111" t="s">
        <v>382</v>
      </c>
      <c r="E52" s="120"/>
      <c r="F52" s="111" t="s">
        <v>2140</v>
      </c>
      <c r="G52" s="120">
        <v>1.5</v>
      </c>
      <c r="H52" s="125"/>
      <c r="I52" s="179"/>
      <c r="J52" s="120"/>
      <c r="K52" s="179"/>
      <c r="L52" s="179">
        <f t="shared" si="1"/>
        <v>1.5</v>
      </c>
      <c r="M52" s="120"/>
    </row>
    <row r="53" spans="1:13" s="121" customFormat="1" ht="12.75">
      <c r="A53" s="11">
        <v>424</v>
      </c>
      <c r="B53" s="101" t="s">
        <v>977</v>
      </c>
      <c r="C53" s="151" t="s">
        <v>31</v>
      </c>
      <c r="D53" s="101"/>
      <c r="E53" s="151" t="s">
        <v>899</v>
      </c>
      <c r="F53" s="344"/>
      <c r="G53" s="179"/>
      <c r="H53" s="120" t="s">
        <v>729</v>
      </c>
      <c r="I53" s="180">
        <v>0.167</v>
      </c>
      <c r="J53" s="101"/>
      <c r="K53" s="179"/>
      <c r="L53" s="179">
        <f t="shared" si="1"/>
        <v>0.167</v>
      </c>
      <c r="M53" s="179"/>
    </row>
    <row r="54" spans="1:13" s="121" customFormat="1" ht="38.25">
      <c r="A54" s="11">
        <v>30</v>
      </c>
      <c r="B54" s="150" t="s">
        <v>1988</v>
      </c>
      <c r="C54" s="292" t="s">
        <v>31</v>
      </c>
      <c r="D54" s="123"/>
      <c r="E54" s="150" t="s">
        <v>373</v>
      </c>
      <c r="F54" s="124"/>
      <c r="G54" s="120"/>
      <c r="H54" s="346" t="s">
        <v>1559</v>
      </c>
      <c r="I54" s="180">
        <v>0.5</v>
      </c>
      <c r="J54" s="125" t="s">
        <v>2141</v>
      </c>
      <c r="K54" s="180">
        <v>1.33</v>
      </c>
      <c r="L54" s="179">
        <f t="shared" si="1"/>
        <v>1.83</v>
      </c>
      <c r="M54" s="120" t="s">
        <v>2142</v>
      </c>
    </row>
    <row r="55" spans="1:13" s="121" customFormat="1" ht="12.75">
      <c r="A55" s="11">
        <v>569</v>
      </c>
      <c r="B55" s="101" t="s">
        <v>288</v>
      </c>
      <c r="C55" s="151" t="s">
        <v>31</v>
      </c>
      <c r="D55" s="101"/>
      <c r="E55" s="151" t="s">
        <v>1308</v>
      </c>
      <c r="F55" s="344"/>
      <c r="G55" s="179"/>
      <c r="H55" s="120" t="s">
        <v>719</v>
      </c>
      <c r="I55" s="180">
        <v>0.1</v>
      </c>
      <c r="J55" s="101"/>
      <c r="K55" s="179"/>
      <c r="L55" s="179">
        <f t="shared" si="1"/>
        <v>0.1</v>
      </c>
      <c r="M55" s="179"/>
    </row>
    <row r="56" spans="1:13" s="349" customFormat="1" ht="51">
      <c r="A56" s="11">
        <v>16</v>
      </c>
      <c r="B56" s="154" t="s">
        <v>222</v>
      </c>
      <c r="C56" s="154" t="s">
        <v>31</v>
      </c>
      <c r="D56" s="154" t="s">
        <v>672</v>
      </c>
      <c r="E56" s="282"/>
      <c r="F56" s="347" t="s">
        <v>693</v>
      </c>
      <c r="G56" s="282">
        <v>1</v>
      </c>
      <c r="H56" s="348" t="s">
        <v>2659</v>
      </c>
      <c r="I56" s="312">
        <v>1.25</v>
      </c>
      <c r="J56" s="282"/>
      <c r="K56" s="313"/>
      <c r="L56" s="312">
        <f t="shared" si="1"/>
        <v>2.25</v>
      </c>
      <c r="M56" s="282"/>
    </row>
    <row r="57" spans="1:13" s="3" customFormat="1" ht="12.75">
      <c r="A57" s="11">
        <v>257</v>
      </c>
      <c r="B57" s="73" t="s">
        <v>1474</v>
      </c>
      <c r="C57" s="220" t="s">
        <v>31</v>
      </c>
      <c r="D57" s="73"/>
      <c r="E57" s="221" t="s">
        <v>801</v>
      </c>
      <c r="F57" s="91"/>
      <c r="G57" s="11"/>
      <c r="H57" s="31" t="s">
        <v>736</v>
      </c>
      <c r="I57" s="45">
        <v>0.5</v>
      </c>
      <c r="J57" s="73"/>
      <c r="K57" s="11"/>
      <c r="L57" s="11">
        <f t="shared" si="1"/>
        <v>0.5</v>
      </c>
      <c r="M57" s="11"/>
    </row>
    <row r="58" spans="1:13" s="3" customFormat="1" ht="12.75">
      <c r="A58" s="11">
        <v>570</v>
      </c>
      <c r="B58" s="73" t="s">
        <v>1344</v>
      </c>
      <c r="C58" s="151" t="s">
        <v>31</v>
      </c>
      <c r="D58" s="73"/>
      <c r="E58" s="102" t="s">
        <v>1072</v>
      </c>
      <c r="F58" s="91"/>
      <c r="G58" s="11"/>
      <c r="H58" s="31" t="s">
        <v>719</v>
      </c>
      <c r="I58" s="45">
        <v>0.1</v>
      </c>
      <c r="J58" s="73"/>
      <c r="K58" s="11"/>
      <c r="L58" s="11">
        <f t="shared" si="1"/>
        <v>0.1</v>
      </c>
      <c r="M58" s="11"/>
    </row>
    <row r="59" spans="1:13" s="3" customFormat="1" ht="12.75">
      <c r="A59" s="11">
        <v>571</v>
      </c>
      <c r="B59" s="73" t="s">
        <v>696</v>
      </c>
      <c r="C59" s="151" t="s">
        <v>31</v>
      </c>
      <c r="D59" s="73"/>
      <c r="E59" s="107" t="s">
        <v>1296</v>
      </c>
      <c r="F59" s="91"/>
      <c r="G59" s="11"/>
      <c r="H59" s="31" t="s">
        <v>719</v>
      </c>
      <c r="I59" s="45">
        <v>0.1</v>
      </c>
      <c r="J59" s="73"/>
      <c r="K59" s="11"/>
      <c r="L59" s="11">
        <f t="shared" si="1"/>
        <v>0.1</v>
      </c>
      <c r="M59" s="11"/>
    </row>
    <row r="60" spans="1:13" s="3" customFormat="1" ht="12.75">
      <c r="A60" s="11">
        <v>97</v>
      </c>
      <c r="B60" s="228" t="s">
        <v>658</v>
      </c>
      <c r="C60" s="31" t="s">
        <v>31</v>
      </c>
      <c r="D60" s="85"/>
      <c r="E60" s="150" t="s">
        <v>497</v>
      </c>
      <c r="F60" s="78"/>
      <c r="G60" s="31"/>
      <c r="H60" s="13"/>
      <c r="I60" s="11"/>
      <c r="J60" s="31" t="s">
        <v>479</v>
      </c>
      <c r="K60" s="11">
        <v>1</v>
      </c>
      <c r="L60" s="11">
        <f t="shared" si="1"/>
        <v>1</v>
      </c>
      <c r="M60" s="31"/>
    </row>
    <row r="61" spans="1:13" s="3" customFormat="1" ht="12.75">
      <c r="A61" s="11">
        <v>258</v>
      </c>
      <c r="B61" s="73" t="s">
        <v>143</v>
      </c>
      <c r="C61" s="151" t="s">
        <v>31</v>
      </c>
      <c r="D61" s="73"/>
      <c r="E61" s="107" t="s">
        <v>1296</v>
      </c>
      <c r="F61" s="91"/>
      <c r="G61" s="11"/>
      <c r="H61" s="31" t="s">
        <v>736</v>
      </c>
      <c r="I61" s="45">
        <v>0.5</v>
      </c>
      <c r="J61" s="73"/>
      <c r="K61" s="11"/>
      <c r="L61" s="11">
        <f t="shared" si="1"/>
        <v>0.5</v>
      </c>
      <c r="M61" s="11"/>
    </row>
    <row r="62" spans="1:13" s="3" customFormat="1" ht="12.75">
      <c r="A62" s="11">
        <v>368</v>
      </c>
      <c r="B62" s="73" t="s">
        <v>143</v>
      </c>
      <c r="C62" s="151" t="s">
        <v>31</v>
      </c>
      <c r="D62" s="73"/>
      <c r="E62" s="107" t="s">
        <v>1185</v>
      </c>
      <c r="F62" s="155"/>
      <c r="G62" s="11"/>
      <c r="H62" s="31" t="s">
        <v>802</v>
      </c>
      <c r="I62" s="45">
        <v>0.25</v>
      </c>
      <c r="J62" s="73"/>
      <c r="K62" s="45"/>
      <c r="L62" s="11">
        <f t="shared" si="1"/>
        <v>0.25</v>
      </c>
      <c r="M62" s="11"/>
    </row>
    <row r="63" spans="1:13" s="3" customFormat="1" ht="12.75">
      <c r="A63" s="11">
        <v>369</v>
      </c>
      <c r="B63" s="73" t="s">
        <v>143</v>
      </c>
      <c r="C63" s="151" t="s">
        <v>31</v>
      </c>
      <c r="D63" s="73"/>
      <c r="E63" s="151" t="s">
        <v>1292</v>
      </c>
      <c r="F63" s="91"/>
      <c r="G63" s="11"/>
      <c r="H63" s="31" t="s">
        <v>802</v>
      </c>
      <c r="I63" s="45">
        <v>0.25</v>
      </c>
      <c r="J63" s="73"/>
      <c r="K63" s="11"/>
      <c r="L63" s="11">
        <f t="shared" si="1"/>
        <v>0.25</v>
      </c>
      <c r="M63" s="11"/>
    </row>
    <row r="64" spans="1:13" s="3" customFormat="1" ht="12.75">
      <c r="A64" s="11">
        <v>425</v>
      </c>
      <c r="B64" s="73" t="s">
        <v>143</v>
      </c>
      <c r="C64" s="151" t="s">
        <v>31</v>
      </c>
      <c r="D64" s="73"/>
      <c r="E64" s="107" t="s">
        <v>1457</v>
      </c>
      <c r="F64" s="91"/>
      <c r="G64" s="11"/>
      <c r="H64" s="31" t="s">
        <v>729</v>
      </c>
      <c r="I64" s="45">
        <v>0.167</v>
      </c>
      <c r="J64" s="73"/>
      <c r="K64" s="11"/>
      <c r="L64" s="11">
        <f t="shared" si="1"/>
        <v>0.167</v>
      </c>
      <c r="M64" s="11"/>
    </row>
    <row r="65" spans="1:13" s="3" customFormat="1" ht="12.75">
      <c r="A65" s="11">
        <v>226</v>
      </c>
      <c r="B65" s="73" t="s">
        <v>1954</v>
      </c>
      <c r="C65" s="31" t="s">
        <v>31</v>
      </c>
      <c r="D65" s="37" t="s">
        <v>385</v>
      </c>
      <c r="E65" s="37"/>
      <c r="F65" s="31"/>
      <c r="G65" s="31"/>
      <c r="H65" s="13"/>
      <c r="I65" s="45"/>
      <c r="J65" s="31" t="s">
        <v>122</v>
      </c>
      <c r="K65" s="358">
        <v>0.6</v>
      </c>
      <c r="L65" s="11">
        <f t="shared" si="1"/>
        <v>0.6</v>
      </c>
      <c r="M65" s="31"/>
    </row>
    <row r="66" spans="1:13" s="3" customFormat="1" ht="12.75">
      <c r="A66" s="11">
        <v>572</v>
      </c>
      <c r="B66" s="73" t="s">
        <v>1349</v>
      </c>
      <c r="C66" s="151" t="s">
        <v>31</v>
      </c>
      <c r="D66" s="73"/>
      <c r="E66" s="102" t="s">
        <v>1072</v>
      </c>
      <c r="F66" s="91"/>
      <c r="G66" s="11"/>
      <c r="H66" s="31" t="s">
        <v>719</v>
      </c>
      <c r="I66" s="45">
        <v>0.1</v>
      </c>
      <c r="J66" s="73"/>
      <c r="K66" s="11"/>
      <c r="L66" s="11">
        <f t="shared" si="1"/>
        <v>0.1</v>
      </c>
      <c r="M66" s="11"/>
    </row>
    <row r="67" spans="1:13" s="3" customFormat="1" ht="12.75">
      <c r="A67" s="11">
        <v>573</v>
      </c>
      <c r="B67" s="73" t="s">
        <v>1196</v>
      </c>
      <c r="C67" s="151" t="s">
        <v>31</v>
      </c>
      <c r="D67" s="73"/>
      <c r="E67" s="107" t="s">
        <v>1170</v>
      </c>
      <c r="F67" s="155"/>
      <c r="G67" s="11"/>
      <c r="H67" s="31" t="s">
        <v>719</v>
      </c>
      <c r="I67" s="45">
        <v>0.1</v>
      </c>
      <c r="J67" s="73"/>
      <c r="K67" s="45"/>
      <c r="L67" s="11">
        <f t="shared" si="1"/>
        <v>0.1</v>
      </c>
      <c r="M67" s="11"/>
    </row>
    <row r="68" spans="1:13" s="3" customFormat="1" ht="12.75">
      <c r="A68" s="11">
        <v>186</v>
      </c>
      <c r="B68" s="73" t="s">
        <v>1736</v>
      </c>
      <c r="C68" s="12" t="s">
        <v>31</v>
      </c>
      <c r="D68" s="31"/>
      <c r="E68" s="150" t="s">
        <v>376</v>
      </c>
      <c r="F68" s="31"/>
      <c r="G68" s="31"/>
      <c r="H68" s="31"/>
      <c r="I68" s="45"/>
      <c r="J68" s="13" t="s">
        <v>137</v>
      </c>
      <c r="K68" s="358">
        <v>0.8</v>
      </c>
      <c r="L68" s="11">
        <f t="shared" si="1"/>
        <v>0.8</v>
      </c>
      <c r="M68" s="31"/>
    </row>
    <row r="69" spans="1:13" s="3" customFormat="1" ht="12.75">
      <c r="A69" s="11">
        <v>574</v>
      </c>
      <c r="B69" s="73" t="s">
        <v>237</v>
      </c>
      <c r="C69" s="151" t="s">
        <v>31</v>
      </c>
      <c r="D69" s="73"/>
      <c r="E69" s="107" t="s">
        <v>1192</v>
      </c>
      <c r="F69" s="91"/>
      <c r="G69" s="11"/>
      <c r="H69" s="31" t="s">
        <v>719</v>
      </c>
      <c r="I69" s="45">
        <v>0.1</v>
      </c>
      <c r="J69" s="73"/>
      <c r="K69" s="11"/>
      <c r="L69" s="11">
        <f t="shared" si="1"/>
        <v>0.1</v>
      </c>
      <c r="M69" s="11"/>
    </row>
    <row r="70" spans="1:13" s="3" customFormat="1" ht="12.75">
      <c r="A70" s="11">
        <v>259</v>
      </c>
      <c r="B70" s="228" t="s">
        <v>49</v>
      </c>
      <c r="C70" s="31" t="s">
        <v>31</v>
      </c>
      <c r="D70" s="85"/>
      <c r="E70" s="150" t="s">
        <v>2656</v>
      </c>
      <c r="F70" s="78"/>
      <c r="G70" s="31"/>
      <c r="H70" s="31" t="s">
        <v>719</v>
      </c>
      <c r="I70" s="11">
        <v>0.5</v>
      </c>
      <c r="J70" s="31"/>
      <c r="K70" s="11"/>
      <c r="L70" s="11">
        <f t="shared" si="1"/>
        <v>0.5</v>
      </c>
      <c r="M70" s="31"/>
    </row>
    <row r="71" spans="1:13" s="3" customFormat="1" ht="12.75">
      <c r="A71" s="11">
        <v>98</v>
      </c>
      <c r="B71" s="150" t="s">
        <v>557</v>
      </c>
      <c r="C71" s="31" t="s">
        <v>31</v>
      </c>
      <c r="D71" s="37"/>
      <c r="E71" s="150" t="s">
        <v>498</v>
      </c>
      <c r="F71" s="42"/>
      <c r="G71" s="31"/>
      <c r="H71" s="13"/>
      <c r="I71" s="11"/>
      <c r="J71" s="31" t="s">
        <v>479</v>
      </c>
      <c r="K71" s="11">
        <v>1</v>
      </c>
      <c r="L71" s="11">
        <f t="shared" si="1"/>
        <v>1</v>
      </c>
      <c r="M71" s="31"/>
    </row>
    <row r="72" spans="1:13" s="3" customFormat="1" ht="12.75">
      <c r="A72" s="11">
        <v>370</v>
      </c>
      <c r="B72" s="227" t="s">
        <v>557</v>
      </c>
      <c r="C72" s="73" t="s">
        <v>31</v>
      </c>
      <c r="D72" s="73"/>
      <c r="E72" s="163" t="s">
        <v>1571</v>
      </c>
      <c r="F72" s="12"/>
      <c r="G72" s="11"/>
      <c r="H72" s="163" t="s">
        <v>1563</v>
      </c>
      <c r="I72" s="351">
        <v>0.25</v>
      </c>
      <c r="J72" s="73"/>
      <c r="K72" s="11"/>
      <c r="L72" s="11">
        <f t="shared" si="1"/>
        <v>0.25</v>
      </c>
      <c r="M72" s="11"/>
    </row>
    <row r="73" spans="1:13" s="3" customFormat="1" ht="12.75">
      <c r="A73" s="11">
        <v>815</v>
      </c>
      <c r="B73" s="73" t="s">
        <v>2523</v>
      </c>
      <c r="C73" s="31" t="s">
        <v>31</v>
      </c>
      <c r="D73" s="37" t="s">
        <v>395</v>
      </c>
      <c r="E73" s="37"/>
      <c r="F73" s="31" t="s">
        <v>2522</v>
      </c>
      <c r="G73" s="31">
        <v>0.5</v>
      </c>
      <c r="H73" s="13"/>
      <c r="I73" s="45"/>
      <c r="J73" s="31"/>
      <c r="K73" s="358"/>
      <c r="L73" s="11"/>
      <c r="M73" s="31"/>
    </row>
    <row r="74" spans="1:13" s="3" customFormat="1" ht="12.75">
      <c r="A74" s="11">
        <v>575</v>
      </c>
      <c r="B74" s="73" t="s">
        <v>1333</v>
      </c>
      <c r="C74" s="151" t="s">
        <v>31</v>
      </c>
      <c r="D74" s="73"/>
      <c r="E74" s="107" t="s">
        <v>1292</v>
      </c>
      <c r="F74" s="91"/>
      <c r="G74" s="11"/>
      <c r="H74" s="31" t="s">
        <v>719</v>
      </c>
      <c r="I74" s="45">
        <v>0.1</v>
      </c>
      <c r="J74" s="73"/>
      <c r="K74" s="11"/>
      <c r="L74" s="11">
        <f aca="true" t="shared" si="2" ref="L74:L138">K74+I74+G74</f>
        <v>0.1</v>
      </c>
      <c r="M74" s="11"/>
    </row>
    <row r="75" spans="1:13" s="17" customFormat="1" ht="12.75">
      <c r="A75" s="11">
        <v>491</v>
      </c>
      <c r="B75" s="73" t="s">
        <v>833</v>
      </c>
      <c r="C75" s="151" t="s">
        <v>31</v>
      </c>
      <c r="D75" s="73"/>
      <c r="E75" s="217" t="s">
        <v>1194</v>
      </c>
      <c r="F75" s="91"/>
      <c r="G75" s="11"/>
      <c r="H75" s="31" t="s">
        <v>713</v>
      </c>
      <c r="I75" s="45">
        <v>0.125</v>
      </c>
      <c r="J75" s="73"/>
      <c r="K75" s="11"/>
      <c r="L75" s="11">
        <f t="shared" si="2"/>
        <v>0.125</v>
      </c>
      <c r="M75" s="11"/>
    </row>
    <row r="76" spans="1:13" s="3" customFormat="1" ht="12.75">
      <c r="A76" s="11">
        <v>576</v>
      </c>
      <c r="B76" s="73" t="s">
        <v>833</v>
      </c>
      <c r="C76" s="151" t="s">
        <v>31</v>
      </c>
      <c r="D76" s="73"/>
      <c r="E76" s="107" t="s">
        <v>1218</v>
      </c>
      <c r="F76" s="155"/>
      <c r="G76" s="11"/>
      <c r="H76" s="31" t="s">
        <v>719</v>
      </c>
      <c r="I76" s="45">
        <v>0.1</v>
      </c>
      <c r="J76" s="73"/>
      <c r="K76" s="45"/>
      <c r="L76" s="11">
        <f t="shared" si="2"/>
        <v>0.1</v>
      </c>
      <c r="M76" s="11"/>
    </row>
    <row r="77" spans="1:13" s="3" customFormat="1" ht="12.75">
      <c r="A77" s="11">
        <v>492</v>
      </c>
      <c r="B77" s="73" t="s">
        <v>1168</v>
      </c>
      <c r="C77" s="151" t="s">
        <v>31</v>
      </c>
      <c r="D77" s="73"/>
      <c r="E77" s="107" t="s">
        <v>1165</v>
      </c>
      <c r="F77" s="155"/>
      <c r="G77" s="11"/>
      <c r="H77" s="31" t="s">
        <v>713</v>
      </c>
      <c r="I77" s="45">
        <v>0.125</v>
      </c>
      <c r="J77" s="73"/>
      <c r="K77" s="45"/>
      <c r="L77" s="11">
        <f t="shared" si="2"/>
        <v>0.125</v>
      </c>
      <c r="M77" s="11"/>
    </row>
    <row r="78" spans="1:13" s="3" customFormat="1" ht="12.75">
      <c r="A78" s="11">
        <v>227</v>
      </c>
      <c r="B78" s="73" t="s">
        <v>2000</v>
      </c>
      <c r="C78" s="31" t="s">
        <v>31</v>
      </c>
      <c r="D78" s="37"/>
      <c r="E78" s="37" t="s">
        <v>500</v>
      </c>
      <c r="F78" s="42"/>
      <c r="G78" s="31"/>
      <c r="H78" s="31"/>
      <c r="I78" s="45"/>
      <c r="J78" s="31" t="s">
        <v>483</v>
      </c>
      <c r="K78" s="358">
        <v>0.6</v>
      </c>
      <c r="L78" s="11">
        <f t="shared" si="2"/>
        <v>0.6</v>
      </c>
      <c r="M78" s="31"/>
    </row>
    <row r="79" spans="1:13" s="3" customFormat="1" ht="12.75">
      <c r="A79" s="11">
        <v>577</v>
      </c>
      <c r="B79" s="73" t="s">
        <v>670</v>
      </c>
      <c r="C79" s="151" t="s">
        <v>31</v>
      </c>
      <c r="D79" s="73"/>
      <c r="E79" s="102" t="s">
        <v>1296</v>
      </c>
      <c r="F79" s="91"/>
      <c r="G79" s="11"/>
      <c r="H79" s="31" t="s">
        <v>719</v>
      </c>
      <c r="I79" s="45">
        <v>0.1</v>
      </c>
      <c r="J79" s="73"/>
      <c r="K79" s="11"/>
      <c r="L79" s="11">
        <f t="shared" si="2"/>
        <v>0.1</v>
      </c>
      <c r="M79" s="11"/>
    </row>
    <row r="80" spans="1:13" s="3" customFormat="1" ht="12.75">
      <c r="A80" s="11">
        <v>493</v>
      </c>
      <c r="B80" s="73" t="s">
        <v>1376</v>
      </c>
      <c r="C80" s="151" t="s">
        <v>31</v>
      </c>
      <c r="D80" s="73"/>
      <c r="E80" s="107" t="s">
        <v>1185</v>
      </c>
      <c r="F80" s="91"/>
      <c r="G80" s="11"/>
      <c r="H80" s="31" t="s">
        <v>713</v>
      </c>
      <c r="I80" s="45">
        <v>0.125</v>
      </c>
      <c r="J80" s="73"/>
      <c r="K80" s="11"/>
      <c r="L80" s="11">
        <f t="shared" si="2"/>
        <v>0.125</v>
      </c>
      <c r="M80" s="11"/>
    </row>
    <row r="81" spans="1:13" s="3" customFormat="1" ht="12.75">
      <c r="A81" s="11">
        <v>260</v>
      </c>
      <c r="B81" s="73" t="s">
        <v>1484</v>
      </c>
      <c r="C81" s="138" t="s">
        <v>31</v>
      </c>
      <c r="D81" s="73"/>
      <c r="E81" s="222" t="s">
        <v>1485</v>
      </c>
      <c r="F81" s="91"/>
      <c r="G81" s="11"/>
      <c r="H81" s="31" t="s">
        <v>736</v>
      </c>
      <c r="I81" s="45">
        <v>0.5</v>
      </c>
      <c r="J81" s="73"/>
      <c r="K81" s="11"/>
      <c r="L81" s="11">
        <f t="shared" si="2"/>
        <v>0.5</v>
      </c>
      <c r="M81" s="11"/>
    </row>
    <row r="82" spans="1:13" s="3" customFormat="1" ht="12.75">
      <c r="A82" s="11">
        <v>578</v>
      </c>
      <c r="B82" s="73" t="s">
        <v>329</v>
      </c>
      <c r="C82" s="151" t="s">
        <v>31</v>
      </c>
      <c r="D82" s="73"/>
      <c r="E82" s="107" t="s">
        <v>1203</v>
      </c>
      <c r="F82" s="91"/>
      <c r="G82" s="11"/>
      <c r="H82" s="31" t="s">
        <v>719</v>
      </c>
      <c r="I82" s="45">
        <v>0.1</v>
      </c>
      <c r="J82" s="73"/>
      <c r="K82" s="11"/>
      <c r="L82" s="11">
        <f t="shared" si="2"/>
        <v>0.1</v>
      </c>
      <c r="M82" s="11"/>
    </row>
    <row r="83" spans="1:13" s="3" customFormat="1" ht="12.75">
      <c r="A83" s="11">
        <v>261</v>
      </c>
      <c r="B83" s="73" t="s">
        <v>1425</v>
      </c>
      <c r="C83" s="151" t="s">
        <v>31</v>
      </c>
      <c r="D83" s="73"/>
      <c r="E83" s="107" t="s">
        <v>1057</v>
      </c>
      <c r="F83" s="91"/>
      <c r="G83" s="11"/>
      <c r="H83" s="31" t="s">
        <v>736</v>
      </c>
      <c r="I83" s="45">
        <v>0.5</v>
      </c>
      <c r="J83" s="73"/>
      <c r="K83" s="11"/>
      <c r="L83" s="11">
        <f t="shared" si="2"/>
        <v>0.5</v>
      </c>
      <c r="M83" s="11"/>
    </row>
    <row r="84" spans="1:13" s="3" customFormat="1" ht="25.5">
      <c r="A84" s="11">
        <v>31</v>
      </c>
      <c r="B84" s="227" t="s">
        <v>1741</v>
      </c>
      <c r="C84" s="73" t="s">
        <v>31</v>
      </c>
      <c r="D84" s="73"/>
      <c r="E84" s="163" t="s">
        <v>1571</v>
      </c>
      <c r="F84" s="12" t="s">
        <v>2508</v>
      </c>
      <c r="G84" s="11">
        <v>0.33</v>
      </c>
      <c r="H84" s="165" t="s">
        <v>2616</v>
      </c>
      <c r="I84" s="351">
        <v>1.5</v>
      </c>
      <c r="J84" s="73"/>
      <c r="K84" s="11"/>
      <c r="L84" s="11">
        <f t="shared" si="2"/>
        <v>1.83</v>
      </c>
      <c r="M84" s="11"/>
    </row>
    <row r="85" spans="1:13" s="3" customFormat="1" ht="12.75">
      <c r="A85" s="11">
        <v>187</v>
      </c>
      <c r="B85" s="73" t="s">
        <v>1991</v>
      </c>
      <c r="C85" s="12" t="s">
        <v>31</v>
      </c>
      <c r="D85" s="31"/>
      <c r="E85" s="150" t="s">
        <v>376</v>
      </c>
      <c r="F85" s="42"/>
      <c r="G85" s="31"/>
      <c r="H85" s="31"/>
      <c r="I85" s="45"/>
      <c r="J85" s="13" t="s">
        <v>137</v>
      </c>
      <c r="K85" s="358">
        <v>0.8</v>
      </c>
      <c r="L85" s="11">
        <f t="shared" si="2"/>
        <v>0.8</v>
      </c>
      <c r="M85" s="31"/>
    </row>
    <row r="86" spans="1:13" s="3" customFormat="1" ht="12.75">
      <c r="A86" s="11">
        <v>196</v>
      </c>
      <c r="B86" s="150" t="s">
        <v>1995</v>
      </c>
      <c r="C86" s="12" t="s">
        <v>31</v>
      </c>
      <c r="D86" s="13"/>
      <c r="E86" s="37" t="s">
        <v>375</v>
      </c>
      <c r="F86" s="88"/>
      <c r="G86" s="31"/>
      <c r="H86" s="13"/>
      <c r="I86" s="11"/>
      <c r="J86" s="31" t="s">
        <v>96</v>
      </c>
      <c r="K86" s="179">
        <v>0.75</v>
      </c>
      <c r="L86" s="11">
        <f t="shared" si="2"/>
        <v>0.75</v>
      </c>
      <c r="M86" s="31"/>
    </row>
    <row r="87" spans="1:13" s="3" customFormat="1" ht="12.75">
      <c r="A87" s="11">
        <v>494</v>
      </c>
      <c r="B87" s="73" t="s">
        <v>1257</v>
      </c>
      <c r="C87" s="151" t="s">
        <v>31</v>
      </c>
      <c r="D87" s="73"/>
      <c r="E87" s="107" t="s">
        <v>1228</v>
      </c>
      <c r="F87" s="155"/>
      <c r="G87" s="11"/>
      <c r="H87" s="31" t="s">
        <v>713</v>
      </c>
      <c r="I87" s="45">
        <v>0.125</v>
      </c>
      <c r="J87" s="73"/>
      <c r="K87" s="45"/>
      <c r="L87" s="11">
        <f t="shared" si="2"/>
        <v>0.125</v>
      </c>
      <c r="M87" s="11"/>
    </row>
    <row r="88" spans="1:13" s="3" customFormat="1" ht="12.75">
      <c r="A88" s="11">
        <v>495</v>
      </c>
      <c r="B88" s="73" t="s">
        <v>1289</v>
      </c>
      <c r="C88" s="151" t="s">
        <v>31</v>
      </c>
      <c r="D88" s="73"/>
      <c r="E88" s="107" t="s">
        <v>899</v>
      </c>
      <c r="F88" s="91"/>
      <c r="G88" s="11"/>
      <c r="H88" s="31" t="s">
        <v>713</v>
      </c>
      <c r="I88" s="45">
        <v>0.125</v>
      </c>
      <c r="J88" s="73"/>
      <c r="K88" s="11"/>
      <c r="L88" s="11">
        <f t="shared" si="2"/>
        <v>0.125</v>
      </c>
      <c r="M88" s="11"/>
    </row>
    <row r="89" spans="1:13" s="3" customFormat="1" ht="12.75">
      <c r="A89" s="11">
        <v>579</v>
      </c>
      <c r="B89" s="73" t="s">
        <v>1005</v>
      </c>
      <c r="C89" s="151" t="s">
        <v>31</v>
      </c>
      <c r="D89" s="73"/>
      <c r="E89" s="107" t="s">
        <v>1308</v>
      </c>
      <c r="F89" s="91"/>
      <c r="G89" s="11"/>
      <c r="H89" s="31" t="s">
        <v>719</v>
      </c>
      <c r="I89" s="45">
        <v>0.1</v>
      </c>
      <c r="J89" s="73"/>
      <c r="K89" s="11"/>
      <c r="L89" s="11">
        <f t="shared" si="2"/>
        <v>0.1</v>
      </c>
      <c r="M89" s="11"/>
    </row>
    <row r="90" spans="1:13" s="3" customFormat="1" ht="12.75">
      <c r="A90" s="11">
        <v>496</v>
      </c>
      <c r="B90" s="73" t="s">
        <v>168</v>
      </c>
      <c r="C90" s="151" t="s">
        <v>31</v>
      </c>
      <c r="D90" s="73"/>
      <c r="E90" s="107" t="s">
        <v>1165</v>
      </c>
      <c r="F90" s="155"/>
      <c r="G90" s="11"/>
      <c r="H90" s="31" t="s">
        <v>713</v>
      </c>
      <c r="I90" s="45">
        <v>0.125</v>
      </c>
      <c r="J90" s="73"/>
      <c r="K90" s="45"/>
      <c r="L90" s="11">
        <f t="shared" si="2"/>
        <v>0.125</v>
      </c>
      <c r="M90" s="11"/>
    </row>
    <row r="91" spans="1:13" s="3" customFormat="1" ht="12.75">
      <c r="A91" s="11">
        <v>262</v>
      </c>
      <c r="B91" s="73" t="s">
        <v>111</v>
      </c>
      <c r="C91" s="151" t="s">
        <v>31</v>
      </c>
      <c r="D91" s="73"/>
      <c r="E91" s="107" t="s">
        <v>1211</v>
      </c>
      <c r="F91" s="155"/>
      <c r="G91" s="11"/>
      <c r="H91" s="31" t="s">
        <v>736</v>
      </c>
      <c r="I91" s="45">
        <v>0.5</v>
      </c>
      <c r="J91" s="73"/>
      <c r="K91" s="45"/>
      <c r="L91" s="11">
        <f t="shared" si="2"/>
        <v>0.5</v>
      </c>
      <c r="M91" s="11"/>
    </row>
    <row r="92" spans="1:13" s="3" customFormat="1" ht="12.75">
      <c r="A92" s="11">
        <v>580</v>
      </c>
      <c r="B92" s="73" t="s">
        <v>198</v>
      </c>
      <c r="C92" s="151" t="s">
        <v>31</v>
      </c>
      <c r="D92" s="73"/>
      <c r="E92" s="107" t="s">
        <v>1218</v>
      </c>
      <c r="F92" s="155"/>
      <c r="G92" s="11"/>
      <c r="H92" s="31" t="s">
        <v>719</v>
      </c>
      <c r="I92" s="45">
        <v>0.1</v>
      </c>
      <c r="J92" s="73"/>
      <c r="K92" s="45"/>
      <c r="L92" s="11">
        <f t="shared" si="2"/>
        <v>0.1</v>
      </c>
      <c r="M92" s="11"/>
    </row>
    <row r="93" spans="1:13" s="3" customFormat="1" ht="12.75">
      <c r="A93" s="11">
        <v>497</v>
      </c>
      <c r="B93" s="73" t="s">
        <v>1291</v>
      </c>
      <c r="C93" s="151" t="s">
        <v>31</v>
      </c>
      <c r="D93" s="73"/>
      <c r="E93" s="107" t="s">
        <v>1292</v>
      </c>
      <c r="F93" s="91"/>
      <c r="G93" s="11"/>
      <c r="H93" s="31" t="s">
        <v>713</v>
      </c>
      <c r="I93" s="45">
        <v>0.125</v>
      </c>
      <c r="J93" s="73"/>
      <c r="K93" s="11"/>
      <c r="L93" s="11">
        <f t="shared" si="2"/>
        <v>0.125</v>
      </c>
      <c r="M93" s="11"/>
    </row>
    <row r="94" spans="1:13" s="3" customFormat="1" ht="12.75">
      <c r="A94" s="11">
        <v>581</v>
      </c>
      <c r="B94" s="73" t="s">
        <v>544</v>
      </c>
      <c r="C94" s="151" t="s">
        <v>31</v>
      </c>
      <c r="D94" s="73"/>
      <c r="E94" s="107" t="s">
        <v>1203</v>
      </c>
      <c r="F94" s="91"/>
      <c r="G94" s="11"/>
      <c r="H94" s="31" t="s">
        <v>719</v>
      </c>
      <c r="I94" s="45">
        <v>0.1</v>
      </c>
      <c r="J94" s="73"/>
      <c r="K94" s="11"/>
      <c r="L94" s="11">
        <f t="shared" si="2"/>
        <v>0.1</v>
      </c>
      <c r="M94" s="11"/>
    </row>
    <row r="95" spans="1:13" s="3" customFormat="1" ht="12.75">
      <c r="A95" s="11">
        <v>14</v>
      </c>
      <c r="B95" s="228" t="s">
        <v>612</v>
      </c>
      <c r="C95" s="14" t="s">
        <v>31</v>
      </c>
      <c r="D95" s="31"/>
      <c r="E95" s="14" t="s">
        <v>358</v>
      </c>
      <c r="F95" s="111" t="s">
        <v>609</v>
      </c>
      <c r="G95" s="31">
        <v>1</v>
      </c>
      <c r="H95" s="13"/>
      <c r="I95" s="11"/>
      <c r="J95" s="31" t="s">
        <v>490</v>
      </c>
      <c r="K95" s="11">
        <v>1.33</v>
      </c>
      <c r="L95" s="11">
        <f t="shared" si="2"/>
        <v>2.33</v>
      </c>
      <c r="M95" s="31"/>
    </row>
    <row r="96" spans="1:13" s="3" customFormat="1" ht="12.75">
      <c r="A96" s="11">
        <v>498</v>
      </c>
      <c r="B96" s="73" t="s">
        <v>1247</v>
      </c>
      <c r="C96" s="151" t="s">
        <v>31</v>
      </c>
      <c r="D96" s="73"/>
      <c r="E96" s="107" t="s">
        <v>1223</v>
      </c>
      <c r="F96" s="155"/>
      <c r="G96" s="11"/>
      <c r="H96" s="31" t="s">
        <v>713</v>
      </c>
      <c r="I96" s="45">
        <v>0.125</v>
      </c>
      <c r="J96" s="73"/>
      <c r="K96" s="45"/>
      <c r="L96" s="11">
        <f t="shared" si="2"/>
        <v>0.125</v>
      </c>
      <c r="M96" s="11"/>
    </row>
    <row r="97" spans="1:13" s="3" customFormat="1" ht="12.75">
      <c r="A97" s="11">
        <v>99</v>
      </c>
      <c r="B97" s="150" t="s">
        <v>1989</v>
      </c>
      <c r="C97" s="12" t="s">
        <v>31</v>
      </c>
      <c r="D97" s="86"/>
      <c r="E97" s="151" t="s">
        <v>375</v>
      </c>
      <c r="F97" s="43"/>
      <c r="G97" s="78"/>
      <c r="H97" s="13"/>
      <c r="I97" s="11"/>
      <c r="J97" s="31" t="s">
        <v>97</v>
      </c>
      <c r="K97" s="11">
        <v>1</v>
      </c>
      <c r="L97" s="11">
        <f t="shared" si="2"/>
        <v>1</v>
      </c>
      <c r="M97" s="31"/>
    </row>
    <row r="98" spans="1:13" s="3" customFormat="1" ht="12.75">
      <c r="A98" s="11"/>
      <c r="B98" s="150" t="s">
        <v>1986</v>
      </c>
      <c r="C98" s="12" t="s">
        <v>31</v>
      </c>
      <c r="D98" s="86"/>
      <c r="E98" s="151" t="s">
        <v>2688</v>
      </c>
      <c r="F98" s="43"/>
      <c r="G98" s="78"/>
      <c r="H98" s="13"/>
      <c r="I98" s="11"/>
      <c r="J98" s="31" t="s">
        <v>436</v>
      </c>
      <c r="K98" s="11">
        <v>0.75</v>
      </c>
      <c r="L98" s="11"/>
      <c r="M98" s="31"/>
    </row>
    <row r="99" spans="1:13" s="3" customFormat="1" ht="12.75">
      <c r="A99" s="11">
        <v>582</v>
      </c>
      <c r="B99" s="73" t="s">
        <v>1456</v>
      </c>
      <c r="C99" s="151" t="s">
        <v>31</v>
      </c>
      <c r="D99" s="73"/>
      <c r="E99" s="107" t="s">
        <v>1452</v>
      </c>
      <c r="F99" s="91"/>
      <c r="G99" s="11"/>
      <c r="H99" s="31" t="s">
        <v>719</v>
      </c>
      <c r="I99" s="45">
        <v>0.1</v>
      </c>
      <c r="J99" s="73"/>
      <c r="K99" s="11"/>
      <c r="L99" s="11">
        <f t="shared" si="2"/>
        <v>0.1</v>
      </c>
      <c r="M99" s="11"/>
    </row>
    <row r="100" spans="1:13" s="3" customFormat="1" ht="12.75">
      <c r="A100" s="11">
        <v>583</v>
      </c>
      <c r="B100" s="73" t="s">
        <v>1350</v>
      </c>
      <c r="C100" s="151" t="s">
        <v>31</v>
      </c>
      <c r="D100" s="73"/>
      <c r="E100" s="102" t="s">
        <v>1296</v>
      </c>
      <c r="F100" s="91"/>
      <c r="G100" s="11"/>
      <c r="H100" s="31" t="s">
        <v>719</v>
      </c>
      <c r="I100" s="45">
        <v>0.1</v>
      </c>
      <c r="J100" s="73"/>
      <c r="K100" s="11"/>
      <c r="L100" s="11">
        <f t="shared" si="2"/>
        <v>0.1</v>
      </c>
      <c r="M100" s="11"/>
    </row>
    <row r="101" spans="1:13" s="3" customFormat="1" ht="12.75">
      <c r="A101" s="11">
        <v>584</v>
      </c>
      <c r="B101" s="73" t="s">
        <v>1351</v>
      </c>
      <c r="C101" s="151" t="s">
        <v>31</v>
      </c>
      <c r="D101" s="73"/>
      <c r="E101" s="102" t="s">
        <v>1296</v>
      </c>
      <c r="F101" s="91"/>
      <c r="G101" s="11"/>
      <c r="H101" s="31" t="s">
        <v>719</v>
      </c>
      <c r="I101" s="45">
        <v>0.1</v>
      </c>
      <c r="J101" s="73"/>
      <c r="K101" s="11"/>
      <c r="L101" s="11">
        <f t="shared" si="2"/>
        <v>0.1</v>
      </c>
      <c r="M101" s="11"/>
    </row>
    <row r="102" spans="1:13" s="17" customFormat="1" ht="38.25">
      <c r="A102" s="11">
        <v>44</v>
      </c>
      <c r="B102" s="150" t="s">
        <v>1764</v>
      </c>
      <c r="C102" s="12" t="s">
        <v>31</v>
      </c>
      <c r="D102" s="37"/>
      <c r="E102" s="123" t="s">
        <v>396</v>
      </c>
      <c r="F102" s="42"/>
      <c r="G102" s="31"/>
      <c r="H102" s="31"/>
      <c r="I102" s="45"/>
      <c r="J102" s="13" t="s">
        <v>2144</v>
      </c>
      <c r="K102" s="11">
        <v>1.5</v>
      </c>
      <c r="L102" s="11">
        <f t="shared" si="2"/>
        <v>1.5</v>
      </c>
      <c r="M102" s="31" t="s">
        <v>2145</v>
      </c>
    </row>
    <row r="103" spans="1:13" s="121" customFormat="1" ht="38.25">
      <c r="A103" s="11">
        <v>100</v>
      </c>
      <c r="B103" s="94" t="s">
        <v>1997</v>
      </c>
      <c r="C103" s="31" t="s">
        <v>31</v>
      </c>
      <c r="D103" s="37"/>
      <c r="E103" s="10" t="s">
        <v>368</v>
      </c>
      <c r="F103" s="42"/>
      <c r="G103" s="31"/>
      <c r="H103" s="56"/>
      <c r="I103" s="352"/>
      <c r="J103" s="13" t="s">
        <v>2146</v>
      </c>
      <c r="K103" s="11">
        <v>1</v>
      </c>
      <c r="L103" s="11">
        <f t="shared" si="2"/>
        <v>1</v>
      </c>
      <c r="M103" s="31" t="s">
        <v>2145</v>
      </c>
    </row>
    <row r="104" spans="1:13" s="121" customFormat="1" ht="12.75">
      <c r="A104" s="11">
        <v>475</v>
      </c>
      <c r="B104" s="227" t="s">
        <v>1997</v>
      </c>
      <c r="C104" s="73" t="s">
        <v>31</v>
      </c>
      <c r="D104" s="163" t="s">
        <v>1582</v>
      </c>
      <c r="E104" s="12"/>
      <c r="F104" s="12"/>
      <c r="G104" s="11"/>
      <c r="H104" s="163" t="s">
        <v>1561</v>
      </c>
      <c r="I104" s="351">
        <v>0.16666666666666666</v>
      </c>
      <c r="J104" s="73"/>
      <c r="K104" s="11"/>
      <c r="L104" s="11">
        <f t="shared" si="2"/>
        <v>0.16666666666666666</v>
      </c>
      <c r="M104" s="11"/>
    </row>
    <row r="105" spans="1:13" s="121" customFormat="1" ht="12.75">
      <c r="A105" s="11">
        <v>585</v>
      </c>
      <c r="B105" s="73" t="s">
        <v>1317</v>
      </c>
      <c r="C105" s="226" t="s">
        <v>247</v>
      </c>
      <c r="D105" s="73"/>
      <c r="E105" s="217" t="s">
        <v>1308</v>
      </c>
      <c r="F105" s="91"/>
      <c r="G105" s="11"/>
      <c r="H105" s="31" t="s">
        <v>719</v>
      </c>
      <c r="I105" s="45">
        <v>0.1</v>
      </c>
      <c r="J105" s="73"/>
      <c r="K105" s="11"/>
      <c r="L105" s="11">
        <f t="shared" si="2"/>
        <v>0.1</v>
      </c>
      <c r="M105" s="11"/>
    </row>
    <row r="106" spans="1:13" s="121" customFormat="1" ht="12.75">
      <c r="A106" s="11">
        <v>263</v>
      </c>
      <c r="B106" s="73" t="s">
        <v>299</v>
      </c>
      <c r="C106" s="151" t="s">
        <v>247</v>
      </c>
      <c r="D106" s="73"/>
      <c r="E106" s="107" t="s">
        <v>899</v>
      </c>
      <c r="F106" s="91"/>
      <c r="G106" s="11"/>
      <c r="H106" s="31" t="s">
        <v>736</v>
      </c>
      <c r="I106" s="45">
        <v>0.5</v>
      </c>
      <c r="J106" s="73"/>
      <c r="K106" s="11"/>
      <c r="L106" s="11">
        <f t="shared" si="2"/>
        <v>0.5</v>
      </c>
      <c r="M106" s="11"/>
    </row>
    <row r="107" spans="1:13" s="121" customFormat="1" ht="12.75">
      <c r="A107" s="11">
        <v>371</v>
      </c>
      <c r="B107" s="227" t="s">
        <v>2119</v>
      </c>
      <c r="C107" s="73" t="s">
        <v>247</v>
      </c>
      <c r="D107" s="163" t="s">
        <v>1579</v>
      </c>
      <c r="E107" s="12"/>
      <c r="F107" s="12"/>
      <c r="G107" s="11"/>
      <c r="H107" s="163" t="s">
        <v>1563</v>
      </c>
      <c r="I107" s="351">
        <v>0.25</v>
      </c>
      <c r="J107" s="73"/>
      <c r="K107" s="11"/>
      <c r="L107" s="11">
        <f t="shared" si="2"/>
        <v>0.25</v>
      </c>
      <c r="M107" s="11"/>
    </row>
    <row r="108" spans="1:13" s="3" customFormat="1" ht="12.75">
      <c r="A108" s="11">
        <v>372</v>
      </c>
      <c r="B108" s="227" t="s">
        <v>2119</v>
      </c>
      <c r="C108" s="73" t="s">
        <v>247</v>
      </c>
      <c r="D108" s="163" t="s">
        <v>1579</v>
      </c>
      <c r="E108" s="12"/>
      <c r="F108" s="12"/>
      <c r="G108" s="11"/>
      <c r="H108" s="163" t="s">
        <v>1563</v>
      </c>
      <c r="I108" s="351">
        <v>0.25</v>
      </c>
      <c r="J108" s="73"/>
      <c r="K108" s="11"/>
      <c r="L108" s="11">
        <f t="shared" si="2"/>
        <v>0.25</v>
      </c>
      <c r="M108" s="11"/>
    </row>
    <row r="109" spans="1:13" s="3" customFormat="1" ht="12.75">
      <c r="A109" s="11">
        <v>586</v>
      </c>
      <c r="B109" s="73" t="s">
        <v>1397</v>
      </c>
      <c r="C109" s="151" t="s">
        <v>247</v>
      </c>
      <c r="D109" s="73"/>
      <c r="E109" s="107" t="s">
        <v>1101</v>
      </c>
      <c r="F109" s="91"/>
      <c r="G109" s="11"/>
      <c r="H109" s="31" t="s">
        <v>719</v>
      </c>
      <c r="I109" s="45">
        <v>0.1</v>
      </c>
      <c r="J109" s="73"/>
      <c r="K109" s="11"/>
      <c r="L109" s="11">
        <f t="shared" si="2"/>
        <v>0.1</v>
      </c>
      <c r="M109" s="11"/>
    </row>
    <row r="110" spans="1:13" s="3" customFormat="1" ht="12.75">
      <c r="A110" s="11">
        <v>587</v>
      </c>
      <c r="B110" s="73" t="s">
        <v>1382</v>
      </c>
      <c r="C110" s="151" t="s">
        <v>247</v>
      </c>
      <c r="D110" s="73"/>
      <c r="E110" s="151" t="s">
        <v>1192</v>
      </c>
      <c r="F110" s="91"/>
      <c r="G110" s="11"/>
      <c r="H110" s="31" t="s">
        <v>719</v>
      </c>
      <c r="I110" s="45">
        <v>0.1</v>
      </c>
      <c r="J110" s="73"/>
      <c r="K110" s="11"/>
      <c r="L110" s="11">
        <f t="shared" si="2"/>
        <v>0.1</v>
      </c>
      <c r="M110" s="11"/>
    </row>
    <row r="111" spans="1:13" s="3" customFormat="1" ht="12.75">
      <c r="A111" s="11">
        <v>373</v>
      </c>
      <c r="B111" s="227" t="s">
        <v>1776</v>
      </c>
      <c r="C111" s="73" t="s">
        <v>247</v>
      </c>
      <c r="D111" s="73"/>
      <c r="E111" s="163" t="s">
        <v>1570</v>
      </c>
      <c r="F111" s="12"/>
      <c r="G111" s="11"/>
      <c r="H111" s="163" t="s">
        <v>1563</v>
      </c>
      <c r="I111" s="351">
        <v>0.25</v>
      </c>
      <c r="J111" s="73"/>
      <c r="K111" s="11"/>
      <c r="L111" s="11">
        <f t="shared" si="2"/>
        <v>0.25</v>
      </c>
      <c r="M111" s="11"/>
    </row>
    <row r="112" spans="1:13" s="3" customFormat="1" ht="12.75">
      <c r="A112" s="11">
        <v>476</v>
      </c>
      <c r="B112" s="227" t="s">
        <v>1776</v>
      </c>
      <c r="C112" s="73" t="s">
        <v>247</v>
      </c>
      <c r="D112" s="73"/>
      <c r="E112" s="163" t="s">
        <v>1570</v>
      </c>
      <c r="F112" s="12"/>
      <c r="G112" s="11"/>
      <c r="H112" s="163" t="s">
        <v>1561</v>
      </c>
      <c r="I112" s="351">
        <v>0.16666666666666666</v>
      </c>
      <c r="J112" s="73"/>
      <c r="K112" s="11"/>
      <c r="L112" s="11">
        <f t="shared" si="2"/>
        <v>0.16666666666666666</v>
      </c>
      <c r="M112" s="11"/>
    </row>
    <row r="113" spans="1:13" s="3" customFormat="1" ht="12.75">
      <c r="A113" s="11">
        <v>197</v>
      </c>
      <c r="B113" s="73" t="s">
        <v>1833</v>
      </c>
      <c r="C113" s="12" t="s">
        <v>247</v>
      </c>
      <c r="D113" s="53" t="s">
        <v>384</v>
      </c>
      <c r="E113" s="53"/>
      <c r="F113" s="43"/>
      <c r="G113" s="31"/>
      <c r="H113" s="13"/>
      <c r="I113" s="45"/>
      <c r="J113" s="31" t="s">
        <v>96</v>
      </c>
      <c r="K113" s="11">
        <v>0.75</v>
      </c>
      <c r="L113" s="11">
        <f t="shared" si="2"/>
        <v>0.75</v>
      </c>
      <c r="M113" s="31"/>
    </row>
    <row r="114" spans="1:13" s="3" customFormat="1" ht="12.75">
      <c r="A114" s="11">
        <v>264</v>
      </c>
      <c r="B114" s="73" t="s">
        <v>725</v>
      </c>
      <c r="C114" s="151" t="s">
        <v>247</v>
      </c>
      <c r="D114" s="73"/>
      <c r="E114" s="107" t="s">
        <v>1194</v>
      </c>
      <c r="F114" s="91"/>
      <c r="G114" s="11"/>
      <c r="H114" s="31" t="s">
        <v>736</v>
      </c>
      <c r="I114" s="45">
        <v>0.5</v>
      </c>
      <c r="J114" s="73"/>
      <c r="K114" s="11"/>
      <c r="L114" s="11">
        <f t="shared" si="2"/>
        <v>0.5</v>
      </c>
      <c r="M114" s="11"/>
    </row>
    <row r="115" spans="1:13" s="3" customFormat="1" ht="12.75">
      <c r="A115" s="11">
        <v>265</v>
      </c>
      <c r="B115" s="73" t="s">
        <v>544</v>
      </c>
      <c r="C115" s="151" t="s">
        <v>247</v>
      </c>
      <c r="D115" s="73"/>
      <c r="E115" s="107" t="s">
        <v>1296</v>
      </c>
      <c r="F115" s="91"/>
      <c r="G115" s="11"/>
      <c r="H115" s="31" t="s">
        <v>736</v>
      </c>
      <c r="I115" s="45">
        <v>0.5</v>
      </c>
      <c r="J115" s="73"/>
      <c r="K115" s="11"/>
      <c r="L115" s="11">
        <f t="shared" si="2"/>
        <v>0.5</v>
      </c>
      <c r="M115" s="11"/>
    </row>
    <row r="116" spans="1:13" s="3" customFormat="1" ht="12.75">
      <c r="A116" s="11">
        <v>101</v>
      </c>
      <c r="B116" s="73" t="s">
        <v>1808</v>
      </c>
      <c r="C116" s="31" t="s">
        <v>247</v>
      </c>
      <c r="D116" s="37"/>
      <c r="E116" s="150" t="s">
        <v>496</v>
      </c>
      <c r="F116" s="42"/>
      <c r="G116" s="31"/>
      <c r="H116" s="13"/>
      <c r="I116" s="353"/>
      <c r="J116" s="31" t="s">
        <v>479</v>
      </c>
      <c r="K116" s="11">
        <v>1</v>
      </c>
      <c r="L116" s="11">
        <f t="shared" si="2"/>
        <v>1</v>
      </c>
      <c r="M116" s="31"/>
    </row>
    <row r="117" spans="1:13" s="3" customFormat="1" ht="12.75">
      <c r="A117" s="11">
        <v>356</v>
      </c>
      <c r="B117" s="73" t="s">
        <v>617</v>
      </c>
      <c r="C117" s="31" t="s">
        <v>247</v>
      </c>
      <c r="D117" s="14" t="s">
        <v>408</v>
      </c>
      <c r="E117" s="37"/>
      <c r="F117" s="111" t="s">
        <v>657</v>
      </c>
      <c r="G117" s="31">
        <v>0.33</v>
      </c>
      <c r="H117" s="31"/>
      <c r="I117" s="11"/>
      <c r="J117" s="56"/>
      <c r="K117" s="11"/>
      <c r="L117" s="11">
        <f t="shared" si="2"/>
        <v>0.33</v>
      </c>
      <c r="M117" s="31"/>
    </row>
    <row r="118" spans="1:13" s="3" customFormat="1" ht="12.75">
      <c r="A118" s="11">
        <v>228</v>
      </c>
      <c r="B118" s="150" t="s">
        <v>2002</v>
      </c>
      <c r="C118" s="31" t="s">
        <v>964</v>
      </c>
      <c r="D118" s="37"/>
      <c r="E118" s="150" t="s">
        <v>371</v>
      </c>
      <c r="F118" s="31"/>
      <c r="G118" s="31"/>
      <c r="H118" s="56"/>
      <c r="I118" s="352"/>
      <c r="J118" s="31" t="s">
        <v>483</v>
      </c>
      <c r="K118" s="358">
        <v>0.6</v>
      </c>
      <c r="L118" s="11">
        <f t="shared" si="2"/>
        <v>0.6</v>
      </c>
      <c r="M118" s="31"/>
    </row>
    <row r="119" spans="1:13" s="3" customFormat="1" ht="12.75">
      <c r="A119" s="11">
        <v>266</v>
      </c>
      <c r="B119" s="73" t="s">
        <v>1352</v>
      </c>
      <c r="C119" s="151" t="s">
        <v>964</v>
      </c>
      <c r="D119" s="73"/>
      <c r="E119" s="102" t="s">
        <v>1072</v>
      </c>
      <c r="F119" s="91"/>
      <c r="G119" s="11"/>
      <c r="H119" s="31" t="s">
        <v>736</v>
      </c>
      <c r="I119" s="45">
        <v>0.5</v>
      </c>
      <c r="J119" s="73"/>
      <c r="K119" s="11"/>
      <c r="L119" s="11">
        <f t="shared" si="2"/>
        <v>0.5</v>
      </c>
      <c r="M119" s="11"/>
    </row>
    <row r="120" spans="1:13" s="3" customFormat="1" ht="12.75">
      <c r="A120" s="11">
        <v>588</v>
      </c>
      <c r="B120" s="73" t="s">
        <v>725</v>
      </c>
      <c r="C120" s="151" t="s">
        <v>964</v>
      </c>
      <c r="D120" s="73"/>
      <c r="E120" s="102" t="s">
        <v>1072</v>
      </c>
      <c r="F120" s="91"/>
      <c r="G120" s="11"/>
      <c r="H120" s="31" t="s">
        <v>719</v>
      </c>
      <c r="I120" s="45">
        <v>0.1</v>
      </c>
      <c r="J120" s="73"/>
      <c r="K120" s="11"/>
      <c r="L120" s="11">
        <f t="shared" si="2"/>
        <v>0.1</v>
      </c>
      <c r="M120" s="11"/>
    </row>
    <row r="121" spans="1:13" s="3" customFormat="1" ht="38.25">
      <c r="A121" s="11">
        <v>102</v>
      </c>
      <c r="B121" s="73" t="s">
        <v>1903</v>
      </c>
      <c r="C121" s="31" t="s">
        <v>964</v>
      </c>
      <c r="D121" s="37"/>
      <c r="E121" s="31" t="s">
        <v>371</v>
      </c>
      <c r="F121" s="31"/>
      <c r="G121" s="31"/>
      <c r="H121" s="13"/>
      <c r="I121" s="11"/>
      <c r="J121" s="13" t="s">
        <v>2146</v>
      </c>
      <c r="K121" s="11">
        <v>1</v>
      </c>
      <c r="L121" s="11">
        <f t="shared" si="2"/>
        <v>1</v>
      </c>
      <c r="M121" s="31" t="s">
        <v>2145</v>
      </c>
    </row>
    <row r="122" spans="1:13" s="3" customFormat="1" ht="12.75">
      <c r="A122" s="11">
        <v>589</v>
      </c>
      <c r="B122" s="73" t="s">
        <v>1258</v>
      </c>
      <c r="C122" s="151" t="s">
        <v>964</v>
      </c>
      <c r="D122" s="73"/>
      <c r="E122" s="107" t="s">
        <v>1228</v>
      </c>
      <c r="F122" s="91"/>
      <c r="G122" s="11"/>
      <c r="H122" s="31" t="s">
        <v>719</v>
      </c>
      <c r="I122" s="45">
        <v>0.1</v>
      </c>
      <c r="J122" s="73"/>
      <c r="K122" s="11"/>
      <c r="L122" s="11">
        <f t="shared" si="2"/>
        <v>0.1</v>
      </c>
      <c r="M122" s="11"/>
    </row>
    <row r="123" spans="1:13" s="3" customFormat="1" ht="12.75">
      <c r="A123" s="11">
        <v>590</v>
      </c>
      <c r="B123" s="73" t="s">
        <v>844</v>
      </c>
      <c r="C123" s="151" t="s">
        <v>677</v>
      </c>
      <c r="D123" s="73"/>
      <c r="E123" s="107" t="s">
        <v>1057</v>
      </c>
      <c r="F123" s="91"/>
      <c r="G123" s="11"/>
      <c r="H123" s="31" t="s">
        <v>719</v>
      </c>
      <c r="I123" s="45">
        <v>0.1</v>
      </c>
      <c r="J123" s="73"/>
      <c r="K123" s="11"/>
      <c r="L123" s="11">
        <f t="shared" si="2"/>
        <v>0.1</v>
      </c>
      <c r="M123" s="11"/>
    </row>
    <row r="124" spans="1:13" s="3" customFormat="1" ht="12.75">
      <c r="A124" s="11">
        <v>91</v>
      </c>
      <c r="B124" s="150" t="s">
        <v>2003</v>
      </c>
      <c r="C124" s="31" t="s">
        <v>677</v>
      </c>
      <c r="D124" s="37"/>
      <c r="E124" s="10" t="s">
        <v>503</v>
      </c>
      <c r="F124" s="88"/>
      <c r="G124" s="31"/>
      <c r="H124" s="13" t="s">
        <v>2661</v>
      </c>
      <c r="I124" s="11">
        <v>0.5</v>
      </c>
      <c r="J124" s="31" t="s">
        <v>483</v>
      </c>
      <c r="K124" s="11">
        <v>0.6</v>
      </c>
      <c r="L124" s="11">
        <f t="shared" si="2"/>
        <v>1.1</v>
      </c>
      <c r="M124" s="31"/>
    </row>
    <row r="125" spans="1:13" s="3" customFormat="1" ht="12.75">
      <c r="A125" s="11">
        <v>198</v>
      </c>
      <c r="B125" s="150" t="s">
        <v>1781</v>
      </c>
      <c r="C125" s="12" t="s">
        <v>677</v>
      </c>
      <c r="D125" s="123"/>
      <c r="E125" s="123" t="s">
        <v>375</v>
      </c>
      <c r="F125" s="120"/>
      <c r="G125" s="120"/>
      <c r="H125" s="125"/>
      <c r="I125" s="179"/>
      <c r="J125" s="31" t="s">
        <v>96</v>
      </c>
      <c r="K125" s="179">
        <v>0.75</v>
      </c>
      <c r="L125" s="11">
        <f t="shared" si="2"/>
        <v>0.75</v>
      </c>
      <c r="M125" s="120"/>
    </row>
    <row r="126" spans="1:13" s="3" customFormat="1" ht="12.75">
      <c r="A126" s="11">
        <v>591</v>
      </c>
      <c r="B126" s="73" t="s">
        <v>1309</v>
      </c>
      <c r="C126" s="151" t="s">
        <v>677</v>
      </c>
      <c r="D126" s="73"/>
      <c r="E126" s="107" t="s">
        <v>1292</v>
      </c>
      <c r="F126" s="91"/>
      <c r="G126" s="11"/>
      <c r="H126" s="31" t="s">
        <v>719</v>
      </c>
      <c r="I126" s="45">
        <v>0.1</v>
      </c>
      <c r="J126" s="73"/>
      <c r="K126" s="11"/>
      <c r="L126" s="11">
        <f t="shared" si="2"/>
        <v>0.1</v>
      </c>
      <c r="M126" s="11"/>
    </row>
    <row r="127" spans="1:14" s="3" customFormat="1" ht="12.75">
      <c r="A127" s="11">
        <v>592</v>
      </c>
      <c r="B127" s="73" t="s">
        <v>1381</v>
      </c>
      <c r="C127" s="151" t="s">
        <v>292</v>
      </c>
      <c r="D127" s="73"/>
      <c r="E127" s="151" t="s">
        <v>1185</v>
      </c>
      <c r="F127" s="91"/>
      <c r="G127" s="11"/>
      <c r="H127" s="31" t="s">
        <v>719</v>
      </c>
      <c r="I127" s="45">
        <v>0.1</v>
      </c>
      <c r="J127" s="73"/>
      <c r="K127" s="11"/>
      <c r="L127" s="11">
        <f t="shared" si="2"/>
        <v>0.1</v>
      </c>
      <c r="M127" s="11"/>
      <c r="N127" s="152"/>
    </row>
    <row r="128" spans="1:13" s="3" customFormat="1" ht="12.75">
      <c r="A128" s="11">
        <v>19</v>
      </c>
      <c r="B128" s="73" t="s">
        <v>2004</v>
      </c>
      <c r="C128" s="12" t="s">
        <v>292</v>
      </c>
      <c r="D128" s="37" t="s">
        <v>381</v>
      </c>
      <c r="E128" s="37"/>
      <c r="F128" s="31"/>
      <c r="G128" s="31"/>
      <c r="H128" s="163" t="s">
        <v>1559</v>
      </c>
      <c r="I128" s="11">
        <v>0.5</v>
      </c>
      <c r="J128" s="31" t="s">
        <v>87</v>
      </c>
      <c r="K128" s="11">
        <v>1.5</v>
      </c>
      <c r="L128" s="11">
        <f t="shared" si="2"/>
        <v>2</v>
      </c>
      <c r="M128" s="31"/>
    </row>
    <row r="129" spans="1:13" s="3" customFormat="1" ht="12.75">
      <c r="A129" s="11">
        <v>593</v>
      </c>
      <c r="B129" s="73" t="s">
        <v>208</v>
      </c>
      <c r="C129" s="151" t="s">
        <v>292</v>
      </c>
      <c r="D129" s="73"/>
      <c r="E129" s="107" t="s">
        <v>1218</v>
      </c>
      <c r="F129" s="155"/>
      <c r="G129" s="11"/>
      <c r="H129" s="31" t="s">
        <v>719</v>
      </c>
      <c r="I129" s="45">
        <v>0.1</v>
      </c>
      <c r="J129" s="73"/>
      <c r="K129" s="45"/>
      <c r="L129" s="11">
        <f t="shared" si="2"/>
        <v>0.1</v>
      </c>
      <c r="M129" s="11"/>
    </row>
    <row r="130" spans="1:13" s="3" customFormat="1" ht="12.75">
      <c r="A130" s="11">
        <v>80</v>
      </c>
      <c r="B130" s="73" t="s">
        <v>1808</v>
      </c>
      <c r="C130" s="31" t="s">
        <v>292</v>
      </c>
      <c r="D130" s="37"/>
      <c r="E130" s="150" t="s">
        <v>496</v>
      </c>
      <c r="F130" s="42" t="s">
        <v>2522</v>
      </c>
      <c r="G130" s="31">
        <v>0.5</v>
      </c>
      <c r="H130" s="13"/>
      <c r="I130" s="11"/>
      <c r="J130" s="31" t="s">
        <v>486</v>
      </c>
      <c r="K130" s="11">
        <v>0.75</v>
      </c>
      <c r="L130" s="11">
        <f t="shared" si="2"/>
        <v>1.25</v>
      </c>
      <c r="M130" s="31"/>
    </row>
    <row r="131" spans="1:13" s="3" customFormat="1" ht="12.75">
      <c r="A131" s="11">
        <v>594</v>
      </c>
      <c r="B131" s="73" t="s">
        <v>1453</v>
      </c>
      <c r="C131" s="151" t="s">
        <v>47</v>
      </c>
      <c r="D131" s="73"/>
      <c r="E131" s="102" t="s">
        <v>1452</v>
      </c>
      <c r="F131" s="91"/>
      <c r="G131" s="11"/>
      <c r="H131" s="31" t="s">
        <v>719</v>
      </c>
      <c r="I131" s="45">
        <v>0.1</v>
      </c>
      <c r="J131" s="73"/>
      <c r="K131" s="11"/>
      <c r="L131" s="11">
        <f t="shared" si="2"/>
        <v>0.1</v>
      </c>
      <c r="M131" s="11"/>
    </row>
    <row r="132" spans="1:13" s="3" customFormat="1" ht="12.75">
      <c r="A132" s="11">
        <v>103</v>
      </c>
      <c r="B132" s="150" t="s">
        <v>2005</v>
      </c>
      <c r="C132" s="12" t="s">
        <v>47</v>
      </c>
      <c r="D132" s="37" t="s">
        <v>380</v>
      </c>
      <c r="E132" s="37"/>
      <c r="F132" s="42"/>
      <c r="G132" s="31"/>
      <c r="H132" s="31"/>
      <c r="I132" s="11"/>
      <c r="J132" s="31" t="s">
        <v>97</v>
      </c>
      <c r="K132" s="11">
        <v>1</v>
      </c>
      <c r="L132" s="11">
        <f t="shared" si="2"/>
        <v>1</v>
      </c>
      <c r="M132" s="31"/>
    </row>
    <row r="133" spans="1:13" s="3" customFormat="1" ht="12.75">
      <c r="A133" s="11">
        <v>374</v>
      </c>
      <c r="B133" s="73" t="s">
        <v>1200</v>
      </c>
      <c r="C133" s="151" t="s">
        <v>47</v>
      </c>
      <c r="D133" s="73"/>
      <c r="E133" s="107" t="s">
        <v>1170</v>
      </c>
      <c r="F133" s="155"/>
      <c r="G133" s="11"/>
      <c r="H133" s="31" t="s">
        <v>802</v>
      </c>
      <c r="I133" s="45">
        <v>0.25</v>
      </c>
      <c r="J133" s="73"/>
      <c r="K133" s="45"/>
      <c r="L133" s="11">
        <f t="shared" si="2"/>
        <v>0.25</v>
      </c>
      <c r="M133" s="11"/>
    </row>
    <row r="134" spans="1:13" s="3" customFormat="1" ht="12.75">
      <c r="A134" s="11">
        <v>499</v>
      </c>
      <c r="B134" s="73" t="s">
        <v>1169</v>
      </c>
      <c r="C134" s="151" t="s">
        <v>47</v>
      </c>
      <c r="D134" s="73"/>
      <c r="E134" s="107" t="s">
        <v>1165</v>
      </c>
      <c r="F134" s="155"/>
      <c r="G134" s="11"/>
      <c r="H134" s="31" t="s">
        <v>713</v>
      </c>
      <c r="I134" s="45">
        <v>0.125</v>
      </c>
      <c r="J134" s="73"/>
      <c r="K134" s="45"/>
      <c r="L134" s="11">
        <f t="shared" si="2"/>
        <v>0.125</v>
      </c>
      <c r="M134" s="11"/>
    </row>
    <row r="135" spans="1:13" s="3" customFormat="1" ht="12.75">
      <c r="A135" s="11">
        <v>595</v>
      </c>
      <c r="B135" s="73" t="s">
        <v>1261</v>
      </c>
      <c r="C135" s="151" t="s">
        <v>47</v>
      </c>
      <c r="D135" s="73"/>
      <c r="E135" s="107" t="s">
        <v>1228</v>
      </c>
      <c r="F135" s="91"/>
      <c r="G135" s="11"/>
      <c r="H135" s="31" t="s">
        <v>719</v>
      </c>
      <c r="I135" s="45">
        <v>0.1</v>
      </c>
      <c r="J135" s="73"/>
      <c r="K135" s="11"/>
      <c r="L135" s="11">
        <f t="shared" si="2"/>
        <v>0.1</v>
      </c>
      <c r="M135" s="11"/>
    </row>
    <row r="136" spans="1:13" s="3" customFormat="1" ht="12.75">
      <c r="A136" s="11">
        <v>199</v>
      </c>
      <c r="B136" s="101" t="s">
        <v>1795</v>
      </c>
      <c r="C136" s="12" t="s">
        <v>47</v>
      </c>
      <c r="D136" s="123"/>
      <c r="E136" s="120" t="s">
        <v>397</v>
      </c>
      <c r="F136" s="124"/>
      <c r="G136" s="120"/>
      <c r="H136" s="125"/>
      <c r="I136" s="179"/>
      <c r="J136" s="31" t="s">
        <v>96</v>
      </c>
      <c r="K136" s="179">
        <v>0.75</v>
      </c>
      <c r="L136" s="11">
        <f t="shared" si="2"/>
        <v>0.75</v>
      </c>
      <c r="M136" s="120"/>
    </row>
    <row r="137" spans="1:13" s="3" customFormat="1" ht="12.75">
      <c r="A137" s="11">
        <v>596</v>
      </c>
      <c r="B137" s="73" t="s">
        <v>143</v>
      </c>
      <c r="C137" s="151" t="s">
        <v>47</v>
      </c>
      <c r="D137" s="76"/>
      <c r="E137" s="107" t="s">
        <v>1192</v>
      </c>
      <c r="F137" s="91"/>
      <c r="G137" s="11"/>
      <c r="H137" s="31" t="s">
        <v>719</v>
      </c>
      <c r="I137" s="45">
        <v>0.1</v>
      </c>
      <c r="J137" s="73"/>
      <c r="K137" s="11"/>
      <c r="L137" s="11">
        <f t="shared" si="2"/>
        <v>0.1</v>
      </c>
      <c r="M137" s="11"/>
    </row>
    <row r="138" spans="1:13" s="3" customFormat="1" ht="12.75">
      <c r="A138" s="11">
        <v>597</v>
      </c>
      <c r="B138" s="73" t="s">
        <v>1297</v>
      </c>
      <c r="C138" s="151" t="s">
        <v>47</v>
      </c>
      <c r="D138" s="73"/>
      <c r="E138" s="107" t="s">
        <v>1296</v>
      </c>
      <c r="F138" s="91"/>
      <c r="G138" s="11"/>
      <c r="H138" s="31" t="s">
        <v>719</v>
      </c>
      <c r="I138" s="45">
        <v>0.1</v>
      </c>
      <c r="J138" s="73"/>
      <c r="K138" s="11"/>
      <c r="L138" s="11">
        <f t="shared" si="2"/>
        <v>0.1</v>
      </c>
      <c r="M138" s="11"/>
    </row>
    <row r="139" spans="1:13" s="3" customFormat="1" ht="12.75">
      <c r="A139" s="11">
        <v>598</v>
      </c>
      <c r="B139" s="73" t="s">
        <v>1197</v>
      </c>
      <c r="C139" s="151" t="s">
        <v>47</v>
      </c>
      <c r="D139" s="73"/>
      <c r="E139" s="107" t="s">
        <v>1170</v>
      </c>
      <c r="F139" s="155"/>
      <c r="G139" s="11"/>
      <c r="H139" s="31" t="s">
        <v>719</v>
      </c>
      <c r="I139" s="45">
        <v>0.1</v>
      </c>
      <c r="J139" s="73"/>
      <c r="K139" s="45"/>
      <c r="L139" s="11">
        <f aca="true" t="shared" si="3" ref="L139:L202">K139+I139+G139</f>
        <v>0.1</v>
      </c>
      <c r="M139" s="11"/>
    </row>
    <row r="140" spans="1:13" s="3" customFormat="1" ht="12.75">
      <c r="A140" s="11">
        <v>104</v>
      </c>
      <c r="B140" s="73" t="s">
        <v>2006</v>
      </c>
      <c r="C140" s="31" t="s">
        <v>47</v>
      </c>
      <c r="D140" s="37" t="s">
        <v>392</v>
      </c>
      <c r="E140" s="37"/>
      <c r="F140" s="42"/>
      <c r="G140" s="31"/>
      <c r="H140" s="13"/>
      <c r="I140" s="11"/>
      <c r="J140" s="31" t="s">
        <v>97</v>
      </c>
      <c r="K140" s="11">
        <v>1</v>
      </c>
      <c r="L140" s="11">
        <f t="shared" si="3"/>
        <v>1</v>
      </c>
      <c r="M140" s="31"/>
    </row>
    <row r="141" spans="1:13" s="3" customFormat="1" ht="12.75">
      <c r="A141" s="11">
        <v>426</v>
      </c>
      <c r="B141" s="73" t="s">
        <v>271</v>
      </c>
      <c r="C141" s="151" t="s">
        <v>47</v>
      </c>
      <c r="D141" s="73"/>
      <c r="E141" s="107" t="s">
        <v>899</v>
      </c>
      <c r="F141" s="91"/>
      <c r="G141" s="11"/>
      <c r="H141" s="31" t="s">
        <v>729</v>
      </c>
      <c r="I141" s="45">
        <v>0.167</v>
      </c>
      <c r="J141" s="73"/>
      <c r="K141" s="11"/>
      <c r="L141" s="11">
        <f t="shared" si="3"/>
        <v>0.167</v>
      </c>
      <c r="M141" s="11"/>
    </row>
    <row r="142" spans="1:13" s="3" customFormat="1" ht="12.75">
      <c r="A142" s="11">
        <v>20</v>
      </c>
      <c r="B142" s="229" t="s">
        <v>2101</v>
      </c>
      <c r="C142" s="31" t="s">
        <v>47</v>
      </c>
      <c r="D142" s="10" t="s">
        <v>391</v>
      </c>
      <c r="E142" s="43"/>
      <c r="F142" s="31" t="s">
        <v>2522</v>
      </c>
      <c r="G142" s="31">
        <v>0.5</v>
      </c>
      <c r="H142" s="78"/>
      <c r="I142" s="11"/>
      <c r="J142" s="31" t="s">
        <v>581</v>
      </c>
      <c r="K142" s="22">
        <v>1.5</v>
      </c>
      <c r="L142" s="11">
        <f t="shared" si="3"/>
        <v>2</v>
      </c>
      <c r="M142" s="22"/>
    </row>
    <row r="143" spans="1:13" s="3" customFormat="1" ht="12.75">
      <c r="A143" s="11">
        <v>267</v>
      </c>
      <c r="B143" s="73" t="s">
        <v>1291</v>
      </c>
      <c r="C143" s="151" t="s">
        <v>47</v>
      </c>
      <c r="D143" s="73"/>
      <c r="E143" s="107" t="s">
        <v>1057</v>
      </c>
      <c r="F143" s="91"/>
      <c r="G143" s="11"/>
      <c r="H143" s="31" t="s">
        <v>736</v>
      </c>
      <c r="I143" s="45">
        <v>0.5</v>
      </c>
      <c r="J143" s="73"/>
      <c r="K143" s="11"/>
      <c r="L143" s="11">
        <f t="shared" si="3"/>
        <v>0.5</v>
      </c>
      <c r="M143" s="11"/>
    </row>
    <row r="144" spans="1:13" s="3" customFormat="1" ht="12.75">
      <c r="A144" s="11">
        <v>599</v>
      </c>
      <c r="B144" s="73" t="s">
        <v>1384</v>
      </c>
      <c r="C144" s="151" t="s">
        <v>47</v>
      </c>
      <c r="D144" s="73"/>
      <c r="E144" s="107" t="s">
        <v>1185</v>
      </c>
      <c r="F144" s="91"/>
      <c r="G144" s="11"/>
      <c r="H144" s="31" t="s">
        <v>719</v>
      </c>
      <c r="I144" s="45">
        <v>0.1</v>
      </c>
      <c r="J144" s="73"/>
      <c r="K144" s="11"/>
      <c r="L144" s="11">
        <f t="shared" si="3"/>
        <v>0.1</v>
      </c>
      <c r="M144" s="11"/>
    </row>
    <row r="145" spans="1:13" s="3" customFormat="1" ht="12.75">
      <c r="A145" s="11">
        <v>427</v>
      </c>
      <c r="B145" s="73" t="s">
        <v>1034</v>
      </c>
      <c r="C145" s="151" t="s">
        <v>47</v>
      </c>
      <c r="D145" s="73"/>
      <c r="E145" s="107" t="s">
        <v>1072</v>
      </c>
      <c r="F145" s="91"/>
      <c r="G145" s="11"/>
      <c r="H145" s="31" t="s">
        <v>729</v>
      </c>
      <c r="I145" s="45">
        <v>0.167</v>
      </c>
      <c r="J145" s="73"/>
      <c r="K145" s="11"/>
      <c r="L145" s="11">
        <f t="shared" si="3"/>
        <v>0.167</v>
      </c>
      <c r="M145" s="11"/>
    </row>
    <row r="146" spans="1:13" s="3" customFormat="1" ht="12.75">
      <c r="A146" s="11">
        <v>375</v>
      </c>
      <c r="B146" s="73" t="s">
        <v>1212</v>
      </c>
      <c r="C146" s="151" t="s">
        <v>47</v>
      </c>
      <c r="D146" s="73"/>
      <c r="E146" s="107" t="s">
        <v>1211</v>
      </c>
      <c r="F146" s="155"/>
      <c r="G146" s="11"/>
      <c r="H146" s="31" t="s">
        <v>802</v>
      </c>
      <c r="I146" s="45">
        <v>0.25</v>
      </c>
      <c r="J146" s="73"/>
      <c r="K146" s="45"/>
      <c r="L146" s="11">
        <f t="shared" si="3"/>
        <v>0.25</v>
      </c>
      <c r="M146" s="11"/>
    </row>
    <row r="147" spans="1:13" s="3" customFormat="1" ht="12.75">
      <c r="A147" s="11">
        <v>105</v>
      </c>
      <c r="B147" s="150" t="s">
        <v>2007</v>
      </c>
      <c r="C147" s="12" t="s">
        <v>1201</v>
      </c>
      <c r="D147" s="31"/>
      <c r="E147" s="86" t="s">
        <v>376</v>
      </c>
      <c r="F147" s="88"/>
      <c r="G147" s="78"/>
      <c r="H147" s="13"/>
      <c r="I147" s="11"/>
      <c r="J147" s="31" t="s">
        <v>97</v>
      </c>
      <c r="K147" s="11">
        <v>1</v>
      </c>
      <c r="L147" s="11">
        <f t="shared" si="3"/>
        <v>1</v>
      </c>
      <c r="M147" s="31"/>
    </row>
    <row r="148" spans="1:13" s="3" customFormat="1" ht="12.75">
      <c r="A148" s="11">
        <v>428</v>
      </c>
      <c r="B148" s="73" t="s">
        <v>266</v>
      </c>
      <c r="C148" s="151" t="s">
        <v>1201</v>
      </c>
      <c r="D148" s="73"/>
      <c r="E148" s="107" t="s">
        <v>1170</v>
      </c>
      <c r="F148" s="155"/>
      <c r="G148" s="11"/>
      <c r="H148" s="31" t="s">
        <v>729</v>
      </c>
      <c r="I148" s="45">
        <v>0.167</v>
      </c>
      <c r="J148" s="73"/>
      <c r="K148" s="45"/>
      <c r="L148" s="11">
        <f t="shared" si="3"/>
        <v>0.167</v>
      </c>
      <c r="M148" s="11"/>
    </row>
    <row r="149" spans="1:13" s="3" customFormat="1" ht="12.75">
      <c r="A149" s="11">
        <v>69</v>
      </c>
      <c r="B149" s="73" t="s">
        <v>2008</v>
      </c>
      <c r="C149" s="12" t="s">
        <v>1937</v>
      </c>
      <c r="D149" s="37"/>
      <c r="E149" s="37" t="s">
        <v>372</v>
      </c>
      <c r="F149" s="31"/>
      <c r="G149" s="31"/>
      <c r="H149" s="13"/>
      <c r="I149" s="11"/>
      <c r="J149" s="31" t="s">
        <v>245</v>
      </c>
      <c r="K149" s="45">
        <v>1.33</v>
      </c>
      <c r="L149" s="11">
        <f t="shared" si="3"/>
        <v>1.33</v>
      </c>
      <c r="M149" s="31"/>
    </row>
    <row r="150" spans="1:13" s="3" customFormat="1" ht="12.75">
      <c r="A150" s="11">
        <v>600</v>
      </c>
      <c r="B150" s="73" t="s">
        <v>1345</v>
      </c>
      <c r="C150" s="151" t="s">
        <v>1346</v>
      </c>
      <c r="D150" s="73"/>
      <c r="E150" s="102" t="s">
        <v>1072</v>
      </c>
      <c r="F150" s="91"/>
      <c r="G150" s="11"/>
      <c r="H150" s="31" t="s">
        <v>719</v>
      </c>
      <c r="I150" s="45">
        <v>0.1</v>
      </c>
      <c r="J150" s="73"/>
      <c r="K150" s="11"/>
      <c r="L150" s="11">
        <f t="shared" si="3"/>
        <v>0.1</v>
      </c>
      <c r="M150" s="11"/>
    </row>
    <row r="151" spans="1:13" s="3" customFormat="1" ht="12.75">
      <c r="A151" s="11">
        <v>601</v>
      </c>
      <c r="B151" s="73" t="s">
        <v>1314</v>
      </c>
      <c r="C151" s="151" t="s">
        <v>1315</v>
      </c>
      <c r="D151" s="73"/>
      <c r="E151" s="55" t="s">
        <v>1308</v>
      </c>
      <c r="F151" s="91"/>
      <c r="G151" s="11"/>
      <c r="H151" s="31" t="s">
        <v>719</v>
      </c>
      <c r="I151" s="45">
        <v>0.1</v>
      </c>
      <c r="J151" s="73"/>
      <c r="K151" s="11"/>
      <c r="L151" s="11">
        <f t="shared" si="3"/>
        <v>0.1</v>
      </c>
      <c r="M151" s="11"/>
    </row>
    <row r="152" spans="1:13" s="3" customFormat="1" ht="12.75">
      <c r="A152" s="11">
        <v>602</v>
      </c>
      <c r="B152" s="73" t="s">
        <v>753</v>
      </c>
      <c r="C152" s="151" t="s">
        <v>355</v>
      </c>
      <c r="D152" s="73"/>
      <c r="E152" s="107" t="s">
        <v>1192</v>
      </c>
      <c r="F152" s="91"/>
      <c r="G152" s="11"/>
      <c r="H152" s="31" t="s">
        <v>719</v>
      </c>
      <c r="I152" s="45">
        <v>0.1</v>
      </c>
      <c r="J152" s="73"/>
      <c r="K152" s="11"/>
      <c r="L152" s="11">
        <f t="shared" si="3"/>
        <v>0.1</v>
      </c>
      <c r="M152" s="11"/>
    </row>
    <row r="153" spans="1:13" s="3" customFormat="1" ht="12.75">
      <c r="A153" s="11">
        <v>106</v>
      </c>
      <c r="B153" s="73" t="s">
        <v>1831</v>
      </c>
      <c r="C153" s="12" t="s">
        <v>355</v>
      </c>
      <c r="D153" s="31"/>
      <c r="E153" s="37" t="s">
        <v>368</v>
      </c>
      <c r="F153" s="31"/>
      <c r="G153" s="31"/>
      <c r="H153" s="163" t="s">
        <v>1563</v>
      </c>
      <c r="I153" s="11">
        <v>0.25</v>
      </c>
      <c r="J153" s="31" t="s">
        <v>96</v>
      </c>
      <c r="K153" s="11">
        <v>0.75</v>
      </c>
      <c r="L153" s="11">
        <f t="shared" si="3"/>
        <v>1</v>
      </c>
      <c r="M153" s="31"/>
    </row>
    <row r="154" spans="1:13" s="149" customFormat="1" ht="12.75">
      <c r="A154" s="11">
        <v>3</v>
      </c>
      <c r="B154" s="230" t="s">
        <v>354</v>
      </c>
      <c r="C154" s="145" t="s">
        <v>355</v>
      </c>
      <c r="D154" s="77" t="s">
        <v>356</v>
      </c>
      <c r="E154" s="145"/>
      <c r="F154" s="146" t="s">
        <v>2503</v>
      </c>
      <c r="G154" s="39">
        <v>1</v>
      </c>
      <c r="H154" s="50"/>
      <c r="I154" s="350"/>
      <c r="J154" s="39" t="s">
        <v>357</v>
      </c>
      <c r="K154" s="350">
        <v>4</v>
      </c>
      <c r="L154" s="350">
        <f t="shared" si="3"/>
        <v>5</v>
      </c>
      <c r="M154" s="39"/>
    </row>
    <row r="155" spans="1:13" s="3" customFormat="1" ht="12.75">
      <c r="A155" s="11">
        <v>603</v>
      </c>
      <c r="B155" s="73" t="s">
        <v>1476</v>
      </c>
      <c r="C155" s="102" t="s">
        <v>214</v>
      </c>
      <c r="D155" s="73"/>
      <c r="E155" s="102" t="s">
        <v>1477</v>
      </c>
      <c r="F155" s="91"/>
      <c r="G155" s="11"/>
      <c r="H155" s="31" t="s">
        <v>719</v>
      </c>
      <c r="I155" s="45">
        <v>0.1</v>
      </c>
      <c r="J155" s="73"/>
      <c r="K155" s="11"/>
      <c r="L155" s="11">
        <f t="shared" si="3"/>
        <v>0.1</v>
      </c>
      <c r="M155" s="11"/>
    </row>
    <row r="156" spans="1:13" s="3" customFormat="1" ht="12.75">
      <c r="A156" s="11">
        <v>604</v>
      </c>
      <c r="B156" s="151" t="s">
        <v>670</v>
      </c>
      <c r="C156" s="151" t="s">
        <v>214</v>
      </c>
      <c r="D156" s="34"/>
      <c r="E156" s="107" t="s">
        <v>1060</v>
      </c>
      <c r="F156" s="155"/>
      <c r="G156" s="11"/>
      <c r="H156" s="31" t="s">
        <v>719</v>
      </c>
      <c r="I156" s="45">
        <v>0.1</v>
      </c>
      <c r="J156" s="73"/>
      <c r="K156" s="11"/>
      <c r="L156" s="11">
        <f t="shared" si="3"/>
        <v>0.1</v>
      </c>
      <c r="M156" s="11"/>
    </row>
    <row r="157" spans="1:13" s="3" customFormat="1" ht="12.75">
      <c r="A157" s="11">
        <v>500</v>
      </c>
      <c r="B157" s="73" t="s">
        <v>1332</v>
      </c>
      <c r="C157" s="151" t="s">
        <v>214</v>
      </c>
      <c r="D157" s="73"/>
      <c r="E157" s="107" t="s">
        <v>1185</v>
      </c>
      <c r="F157" s="91"/>
      <c r="G157" s="11"/>
      <c r="H157" s="31" t="s">
        <v>713</v>
      </c>
      <c r="I157" s="45">
        <v>0.125</v>
      </c>
      <c r="J157" s="73"/>
      <c r="K157" s="11"/>
      <c r="L157" s="11">
        <f t="shared" si="3"/>
        <v>0.125</v>
      </c>
      <c r="M157" s="11"/>
    </row>
    <row r="158" spans="1:13" s="3" customFormat="1" ht="12.75">
      <c r="A158" s="11">
        <v>429</v>
      </c>
      <c r="B158" s="73" t="s">
        <v>1373</v>
      </c>
      <c r="C158" s="151" t="s">
        <v>1374</v>
      </c>
      <c r="D158" s="73"/>
      <c r="E158" s="107" t="s">
        <v>1101</v>
      </c>
      <c r="F158" s="91"/>
      <c r="G158" s="11"/>
      <c r="H158" s="31" t="s">
        <v>729</v>
      </c>
      <c r="I158" s="45">
        <v>0.167</v>
      </c>
      <c r="J158" s="73"/>
      <c r="K158" s="11"/>
      <c r="L158" s="11">
        <f t="shared" si="3"/>
        <v>0.167</v>
      </c>
      <c r="M158" s="11"/>
    </row>
    <row r="159" spans="1:16" ht="12.75">
      <c r="A159" s="11">
        <v>268</v>
      </c>
      <c r="B159" s="73" t="s">
        <v>126</v>
      </c>
      <c r="C159" s="151" t="s">
        <v>1374</v>
      </c>
      <c r="D159" s="73"/>
      <c r="E159" s="107" t="s">
        <v>1452</v>
      </c>
      <c r="F159" s="91"/>
      <c r="G159" s="11"/>
      <c r="H159" s="31" t="s">
        <v>736</v>
      </c>
      <c r="I159" s="45">
        <v>0.5</v>
      </c>
      <c r="J159" s="73"/>
      <c r="K159" s="11"/>
      <c r="L159" s="11">
        <f t="shared" si="3"/>
        <v>0.5</v>
      </c>
      <c r="M159" s="11"/>
      <c r="N159" s="76"/>
      <c r="O159" s="76"/>
      <c r="P159" s="76"/>
    </row>
    <row r="160" spans="1:16" ht="38.25">
      <c r="A160" s="11">
        <v>33</v>
      </c>
      <c r="B160" s="73" t="s">
        <v>286</v>
      </c>
      <c r="C160" s="12" t="s">
        <v>1374</v>
      </c>
      <c r="D160" s="37" t="s">
        <v>392</v>
      </c>
      <c r="E160" s="37"/>
      <c r="F160" s="42"/>
      <c r="G160" s="31"/>
      <c r="H160" s="13"/>
      <c r="I160" s="11"/>
      <c r="J160" s="13" t="s">
        <v>2147</v>
      </c>
      <c r="K160" s="11">
        <v>1.75</v>
      </c>
      <c r="L160" s="11">
        <f t="shared" si="3"/>
        <v>1.75</v>
      </c>
      <c r="M160" s="31"/>
      <c r="N160" s="76"/>
      <c r="O160" s="76"/>
      <c r="P160" s="84"/>
    </row>
    <row r="161" spans="1:16" ht="12.75">
      <c r="A161" s="11">
        <v>269</v>
      </c>
      <c r="B161" s="73" t="s">
        <v>1467</v>
      </c>
      <c r="C161" s="151" t="s">
        <v>1468</v>
      </c>
      <c r="D161" s="73"/>
      <c r="E161" s="107" t="s">
        <v>1457</v>
      </c>
      <c r="F161" s="91"/>
      <c r="G161" s="11"/>
      <c r="H161" s="31" t="s">
        <v>736</v>
      </c>
      <c r="I161" s="45">
        <v>0.5</v>
      </c>
      <c r="J161" s="73"/>
      <c r="K161" s="11"/>
      <c r="L161" s="11">
        <f t="shared" si="3"/>
        <v>0.5</v>
      </c>
      <c r="M161" s="11"/>
      <c r="N161" s="76"/>
      <c r="O161" s="76"/>
      <c r="P161" s="76"/>
    </row>
    <row r="162" spans="1:16" ht="12.75">
      <c r="A162" s="11">
        <v>70</v>
      </c>
      <c r="B162" s="81" t="s">
        <v>2009</v>
      </c>
      <c r="C162" s="12" t="s">
        <v>283</v>
      </c>
      <c r="D162" s="86"/>
      <c r="E162" s="37" t="s">
        <v>368</v>
      </c>
      <c r="F162" s="43"/>
      <c r="G162" s="78"/>
      <c r="H162" s="13"/>
      <c r="I162" s="11"/>
      <c r="J162" s="31" t="s">
        <v>245</v>
      </c>
      <c r="K162" s="45">
        <v>1.33</v>
      </c>
      <c r="L162" s="11">
        <f t="shared" si="3"/>
        <v>1.33</v>
      </c>
      <c r="M162" s="31"/>
      <c r="N162" s="76"/>
      <c r="O162" s="76"/>
      <c r="P162" s="76"/>
    </row>
    <row r="163" spans="1:15" ht="12.75">
      <c r="A163" s="11">
        <v>605</v>
      </c>
      <c r="B163" s="73" t="s">
        <v>954</v>
      </c>
      <c r="C163" s="151" t="s">
        <v>283</v>
      </c>
      <c r="D163" s="73"/>
      <c r="E163" s="107" t="s">
        <v>1192</v>
      </c>
      <c r="F163" s="91"/>
      <c r="G163" s="11"/>
      <c r="H163" s="31" t="s">
        <v>719</v>
      </c>
      <c r="I163" s="45">
        <v>0.1</v>
      </c>
      <c r="J163" s="73"/>
      <c r="K163" s="11"/>
      <c r="L163" s="11">
        <f t="shared" si="3"/>
        <v>0.1</v>
      </c>
      <c r="M163" s="11"/>
      <c r="N163" s="76"/>
      <c r="O163" s="76"/>
    </row>
    <row r="164" spans="1:13" s="3" customFormat="1" ht="12.75">
      <c r="A164" s="11">
        <v>270</v>
      </c>
      <c r="B164" s="73" t="s">
        <v>642</v>
      </c>
      <c r="C164" s="151" t="s">
        <v>283</v>
      </c>
      <c r="D164" s="73"/>
      <c r="E164" s="107" t="s">
        <v>1194</v>
      </c>
      <c r="F164" s="91"/>
      <c r="G164" s="11"/>
      <c r="H164" s="31" t="s">
        <v>736</v>
      </c>
      <c r="I164" s="45">
        <v>0.5</v>
      </c>
      <c r="J164" s="73"/>
      <c r="K164" s="11"/>
      <c r="L164" s="11">
        <f t="shared" si="3"/>
        <v>0.5</v>
      </c>
      <c r="M164" s="11"/>
    </row>
    <row r="165" spans="1:13" s="3" customFormat="1" ht="12.75">
      <c r="A165" s="11">
        <v>271</v>
      </c>
      <c r="B165" s="73" t="s">
        <v>670</v>
      </c>
      <c r="C165" s="151" t="s">
        <v>283</v>
      </c>
      <c r="D165" s="73"/>
      <c r="E165" s="102" t="s">
        <v>1057</v>
      </c>
      <c r="F165" s="91"/>
      <c r="G165" s="11"/>
      <c r="H165" s="31" t="s">
        <v>736</v>
      </c>
      <c r="I165" s="45">
        <v>0.5</v>
      </c>
      <c r="J165" s="73"/>
      <c r="K165" s="11"/>
      <c r="L165" s="11">
        <f t="shared" si="3"/>
        <v>0.5</v>
      </c>
      <c r="M165" s="11"/>
    </row>
    <row r="166" spans="1:13" s="3" customFormat="1" ht="12.75">
      <c r="A166" s="11">
        <v>477</v>
      </c>
      <c r="B166" s="227" t="s">
        <v>2043</v>
      </c>
      <c r="C166" s="73" t="s">
        <v>283</v>
      </c>
      <c r="D166" s="73"/>
      <c r="E166" s="163" t="s">
        <v>1569</v>
      </c>
      <c r="F166" s="12"/>
      <c r="G166" s="11"/>
      <c r="H166" s="163" t="s">
        <v>1561</v>
      </c>
      <c r="I166" s="351">
        <v>0.16666666666666666</v>
      </c>
      <c r="J166" s="73"/>
      <c r="K166" s="11"/>
      <c r="L166" s="11">
        <f t="shared" si="3"/>
        <v>0.16666666666666666</v>
      </c>
      <c r="M166" s="11"/>
    </row>
    <row r="167" spans="1:13" s="3" customFormat="1" ht="12.75">
      <c r="A167" s="11">
        <v>107</v>
      </c>
      <c r="B167" s="73" t="s">
        <v>90</v>
      </c>
      <c r="C167" s="31" t="s">
        <v>54</v>
      </c>
      <c r="D167" s="120"/>
      <c r="E167" s="37" t="s">
        <v>77</v>
      </c>
      <c r="F167" s="42"/>
      <c r="G167" s="31"/>
      <c r="H167" s="13"/>
      <c r="I167" s="11"/>
      <c r="J167" s="31" t="s">
        <v>91</v>
      </c>
      <c r="K167" s="11">
        <v>1</v>
      </c>
      <c r="L167" s="11">
        <f t="shared" si="3"/>
        <v>1</v>
      </c>
      <c r="M167" s="31"/>
    </row>
    <row r="168" spans="1:13" s="70" customFormat="1" ht="38.25">
      <c r="A168" s="11">
        <v>108</v>
      </c>
      <c r="B168" s="150" t="s">
        <v>2010</v>
      </c>
      <c r="C168" s="55" t="s">
        <v>54</v>
      </c>
      <c r="D168" s="47"/>
      <c r="E168" s="47" t="s">
        <v>387</v>
      </c>
      <c r="F168" s="281"/>
      <c r="G168" s="315"/>
      <c r="H168" s="93"/>
      <c r="I168" s="22"/>
      <c r="J168" s="10" t="s">
        <v>2146</v>
      </c>
      <c r="K168" s="22">
        <v>1</v>
      </c>
      <c r="L168" s="22">
        <f t="shared" si="3"/>
        <v>1</v>
      </c>
      <c r="M168" s="47" t="s">
        <v>2145</v>
      </c>
    </row>
    <row r="169" spans="1:13" s="3" customFormat="1" ht="12.75">
      <c r="A169" s="11">
        <v>606</v>
      </c>
      <c r="B169" s="73" t="s">
        <v>686</v>
      </c>
      <c r="C169" s="151" t="s">
        <v>277</v>
      </c>
      <c r="D169" s="73"/>
      <c r="E169" s="151" t="s">
        <v>1101</v>
      </c>
      <c r="F169" s="91"/>
      <c r="G169" s="11"/>
      <c r="H169" s="31" t="s">
        <v>719</v>
      </c>
      <c r="I169" s="45">
        <v>0.1</v>
      </c>
      <c r="J169" s="73"/>
      <c r="K169" s="11"/>
      <c r="L169" s="11">
        <f t="shared" si="3"/>
        <v>0.1</v>
      </c>
      <c r="M169" s="11"/>
    </row>
    <row r="170" spans="1:13" s="3" customFormat="1" ht="12.75">
      <c r="A170" s="11">
        <v>272</v>
      </c>
      <c r="B170" s="73" t="s">
        <v>1235</v>
      </c>
      <c r="C170" s="151" t="s">
        <v>1236</v>
      </c>
      <c r="D170" s="73"/>
      <c r="E170" s="107" t="s">
        <v>1218</v>
      </c>
      <c r="F170" s="155"/>
      <c r="G170" s="11"/>
      <c r="H170" s="31" t="s">
        <v>736</v>
      </c>
      <c r="I170" s="45">
        <v>0.5</v>
      </c>
      <c r="J170" s="73"/>
      <c r="K170" s="45"/>
      <c r="L170" s="11">
        <f t="shared" si="3"/>
        <v>0.5</v>
      </c>
      <c r="M170" s="11"/>
    </row>
    <row r="171" spans="1:13" s="3" customFormat="1" ht="12.75">
      <c r="A171" s="11">
        <v>607</v>
      </c>
      <c r="B171" s="73" t="s">
        <v>1237</v>
      </c>
      <c r="C171" s="151" t="s">
        <v>184</v>
      </c>
      <c r="D171" s="73"/>
      <c r="E171" s="107" t="s">
        <v>1218</v>
      </c>
      <c r="F171" s="155"/>
      <c r="G171" s="11"/>
      <c r="H171" s="31" t="s">
        <v>719</v>
      </c>
      <c r="I171" s="45">
        <v>0.1</v>
      </c>
      <c r="J171" s="73"/>
      <c r="K171" s="45"/>
      <c r="L171" s="11">
        <f t="shared" si="3"/>
        <v>0.1</v>
      </c>
      <c r="M171" s="11"/>
    </row>
    <row r="172" spans="1:13" s="3" customFormat="1" ht="12.75">
      <c r="A172" s="11">
        <v>501</v>
      </c>
      <c r="B172" s="73" t="s">
        <v>1188</v>
      </c>
      <c r="C172" s="151" t="s">
        <v>184</v>
      </c>
      <c r="D172" s="73"/>
      <c r="E172" s="102" t="s">
        <v>1187</v>
      </c>
      <c r="F172" s="155"/>
      <c r="G172" s="11"/>
      <c r="H172" s="31" t="s">
        <v>713</v>
      </c>
      <c r="I172" s="45">
        <v>0.125</v>
      </c>
      <c r="J172" s="73"/>
      <c r="K172" s="45"/>
      <c r="L172" s="11">
        <f t="shared" si="3"/>
        <v>0.125</v>
      </c>
      <c r="M172" s="11"/>
    </row>
    <row r="173" spans="1:13" s="3" customFormat="1" ht="12.75">
      <c r="A173" s="11">
        <v>200</v>
      </c>
      <c r="B173" s="94" t="s">
        <v>2011</v>
      </c>
      <c r="C173" s="12" t="s">
        <v>184</v>
      </c>
      <c r="D173" s="31"/>
      <c r="E173" s="31" t="s">
        <v>376</v>
      </c>
      <c r="F173" s="116"/>
      <c r="G173" s="31"/>
      <c r="H173" s="13"/>
      <c r="I173" s="11"/>
      <c r="J173" s="31" t="s">
        <v>96</v>
      </c>
      <c r="K173" s="11">
        <v>0.75</v>
      </c>
      <c r="L173" s="11">
        <f t="shared" si="3"/>
        <v>0.75</v>
      </c>
      <c r="M173" s="31"/>
    </row>
    <row r="174" spans="1:13" s="3" customFormat="1" ht="12.75">
      <c r="A174" s="11">
        <v>608</v>
      </c>
      <c r="B174" s="73" t="s">
        <v>288</v>
      </c>
      <c r="C174" s="151" t="s">
        <v>184</v>
      </c>
      <c r="D174" s="73"/>
      <c r="E174" s="107" t="s">
        <v>1101</v>
      </c>
      <c r="F174" s="91"/>
      <c r="G174" s="11"/>
      <c r="H174" s="31" t="s">
        <v>719</v>
      </c>
      <c r="I174" s="45">
        <v>0.1</v>
      </c>
      <c r="J174" s="73"/>
      <c r="K174" s="11"/>
      <c r="L174" s="11">
        <f t="shared" si="3"/>
        <v>0.1</v>
      </c>
      <c r="M174" s="11"/>
    </row>
    <row r="175" spans="1:13" s="3" customFormat="1" ht="12.75">
      <c r="A175" s="11">
        <v>430</v>
      </c>
      <c r="B175" s="73" t="s">
        <v>307</v>
      </c>
      <c r="C175" s="151" t="s">
        <v>184</v>
      </c>
      <c r="D175" s="73"/>
      <c r="E175" s="107" t="s">
        <v>1170</v>
      </c>
      <c r="F175" s="155"/>
      <c r="G175" s="11"/>
      <c r="H175" s="31" t="s">
        <v>729</v>
      </c>
      <c r="I175" s="45">
        <v>0.167</v>
      </c>
      <c r="J175" s="73"/>
      <c r="K175" s="45"/>
      <c r="L175" s="11">
        <f t="shared" si="3"/>
        <v>0.167</v>
      </c>
      <c r="M175" s="11"/>
    </row>
    <row r="176" spans="1:13" s="3" customFormat="1" ht="12.75">
      <c r="A176" s="11">
        <v>431</v>
      </c>
      <c r="B176" s="73" t="s">
        <v>1249</v>
      </c>
      <c r="C176" s="151" t="s">
        <v>184</v>
      </c>
      <c r="D176" s="73"/>
      <c r="E176" s="107" t="s">
        <v>1223</v>
      </c>
      <c r="F176" s="155"/>
      <c r="G176" s="11"/>
      <c r="H176" s="31" t="s">
        <v>729</v>
      </c>
      <c r="I176" s="45">
        <v>0.167</v>
      </c>
      <c r="J176" s="73"/>
      <c r="K176" s="45"/>
      <c r="L176" s="11">
        <f t="shared" si="3"/>
        <v>0.167</v>
      </c>
      <c r="M176" s="11"/>
    </row>
    <row r="177" spans="1:13" s="3" customFormat="1" ht="12.75">
      <c r="A177" s="11">
        <v>376</v>
      </c>
      <c r="B177" s="73" t="s">
        <v>1036</v>
      </c>
      <c r="C177" s="151" t="s">
        <v>903</v>
      </c>
      <c r="D177" s="73"/>
      <c r="E177" s="107" t="s">
        <v>1072</v>
      </c>
      <c r="F177" s="91"/>
      <c r="G177" s="11"/>
      <c r="H177" s="31" t="s">
        <v>802</v>
      </c>
      <c r="I177" s="45">
        <v>0.25</v>
      </c>
      <c r="J177" s="73"/>
      <c r="K177" s="11"/>
      <c r="L177" s="11">
        <f t="shared" si="3"/>
        <v>0.25</v>
      </c>
      <c r="M177" s="11"/>
    </row>
    <row r="178" spans="1:13" s="3" customFormat="1" ht="12.75">
      <c r="A178" s="11">
        <v>609</v>
      </c>
      <c r="B178" s="73" t="s">
        <v>1360</v>
      </c>
      <c r="C178" s="151" t="s">
        <v>903</v>
      </c>
      <c r="D178" s="73"/>
      <c r="E178" s="107" t="s">
        <v>1296</v>
      </c>
      <c r="F178" s="91"/>
      <c r="G178" s="11"/>
      <c r="H178" s="31" t="s">
        <v>719</v>
      </c>
      <c r="I178" s="45">
        <v>0.1</v>
      </c>
      <c r="J178" s="73"/>
      <c r="K178" s="11"/>
      <c r="L178" s="11">
        <f t="shared" si="3"/>
        <v>0.1</v>
      </c>
      <c r="M178" s="11"/>
    </row>
    <row r="179" spans="1:13" s="3" customFormat="1" ht="12.75">
      <c r="A179" s="11">
        <v>610</v>
      </c>
      <c r="B179" s="73" t="s">
        <v>1454</v>
      </c>
      <c r="C179" s="151" t="s">
        <v>903</v>
      </c>
      <c r="D179" s="73"/>
      <c r="E179" s="102" t="s">
        <v>1452</v>
      </c>
      <c r="F179" s="91"/>
      <c r="G179" s="11"/>
      <c r="H179" s="31" t="s">
        <v>719</v>
      </c>
      <c r="I179" s="45">
        <v>0.1</v>
      </c>
      <c r="J179" s="73"/>
      <c r="K179" s="11"/>
      <c r="L179" s="11">
        <f t="shared" si="3"/>
        <v>0.1</v>
      </c>
      <c r="M179" s="11"/>
    </row>
    <row r="180" spans="1:13" s="3" customFormat="1" ht="12.75">
      <c r="A180" s="11">
        <v>611</v>
      </c>
      <c r="B180" s="73" t="s">
        <v>1465</v>
      </c>
      <c r="C180" s="151" t="s">
        <v>234</v>
      </c>
      <c r="D180" s="73"/>
      <c r="E180" s="107" t="s">
        <v>1457</v>
      </c>
      <c r="F180" s="91"/>
      <c r="G180" s="11"/>
      <c r="H180" s="31" t="s">
        <v>719</v>
      </c>
      <c r="I180" s="45">
        <v>0.1</v>
      </c>
      <c r="J180" s="73"/>
      <c r="K180" s="11"/>
      <c r="L180" s="11">
        <f t="shared" si="3"/>
        <v>0.1</v>
      </c>
      <c r="M180" s="11"/>
    </row>
    <row r="181" spans="1:13" s="3" customFormat="1" ht="12.75">
      <c r="A181" s="11">
        <v>432</v>
      </c>
      <c r="B181" s="73" t="s">
        <v>940</v>
      </c>
      <c r="C181" s="151" t="s">
        <v>234</v>
      </c>
      <c r="D181" s="73"/>
      <c r="E181" s="107" t="s">
        <v>1170</v>
      </c>
      <c r="F181" s="155"/>
      <c r="G181" s="11"/>
      <c r="H181" s="31" t="s">
        <v>729</v>
      </c>
      <c r="I181" s="45">
        <v>0.167</v>
      </c>
      <c r="J181" s="73"/>
      <c r="K181" s="45"/>
      <c r="L181" s="11">
        <f t="shared" si="3"/>
        <v>0.167</v>
      </c>
      <c r="M181" s="11"/>
    </row>
    <row r="182" spans="1:13" s="3" customFormat="1" ht="25.5">
      <c r="A182" s="11">
        <v>347</v>
      </c>
      <c r="B182" s="73" t="s">
        <v>1166</v>
      </c>
      <c r="C182" s="151" t="s">
        <v>234</v>
      </c>
      <c r="D182" s="73"/>
      <c r="E182" s="151" t="s">
        <v>1165</v>
      </c>
      <c r="F182" s="155"/>
      <c r="G182" s="11"/>
      <c r="H182" s="13" t="s">
        <v>2148</v>
      </c>
      <c r="I182" s="45">
        <v>0.41</v>
      </c>
      <c r="J182" s="73"/>
      <c r="K182" s="45"/>
      <c r="L182" s="11">
        <f t="shared" si="3"/>
        <v>0.41</v>
      </c>
      <c r="M182" s="11"/>
    </row>
    <row r="183" spans="1:13" s="3" customFormat="1" ht="12.75">
      <c r="A183" s="11">
        <v>502</v>
      </c>
      <c r="B183" s="73" t="s">
        <v>1250</v>
      </c>
      <c r="C183" s="151" t="s">
        <v>234</v>
      </c>
      <c r="D183" s="73"/>
      <c r="E183" s="107" t="s">
        <v>1185</v>
      </c>
      <c r="F183" s="91"/>
      <c r="G183" s="11"/>
      <c r="H183" s="31" t="s">
        <v>713</v>
      </c>
      <c r="I183" s="45">
        <v>0.125</v>
      </c>
      <c r="J183" s="73"/>
      <c r="K183" s="11"/>
      <c r="L183" s="11">
        <f t="shared" si="3"/>
        <v>0.125</v>
      </c>
      <c r="M183" s="11"/>
    </row>
    <row r="184" spans="1:13" s="3" customFormat="1" ht="12.75">
      <c r="A184" s="11">
        <v>612</v>
      </c>
      <c r="B184" s="73" t="s">
        <v>1409</v>
      </c>
      <c r="C184" s="151" t="s">
        <v>234</v>
      </c>
      <c r="D184" s="73"/>
      <c r="E184" s="107" t="s">
        <v>1192</v>
      </c>
      <c r="F184" s="91"/>
      <c r="G184" s="11"/>
      <c r="H184" s="31" t="s">
        <v>719</v>
      </c>
      <c r="I184" s="45">
        <v>0.1</v>
      </c>
      <c r="J184" s="73"/>
      <c r="K184" s="11"/>
      <c r="L184" s="11">
        <f t="shared" si="3"/>
        <v>0.1</v>
      </c>
      <c r="M184" s="11"/>
    </row>
    <row r="185" spans="1:13" s="3" customFormat="1" ht="12.75">
      <c r="A185" s="11">
        <v>613</v>
      </c>
      <c r="B185" s="73" t="s">
        <v>1206</v>
      </c>
      <c r="C185" s="151" t="s">
        <v>234</v>
      </c>
      <c r="D185" s="73"/>
      <c r="E185" s="107" t="s">
        <v>1228</v>
      </c>
      <c r="F185" s="91"/>
      <c r="G185" s="11"/>
      <c r="H185" s="31" t="s">
        <v>719</v>
      </c>
      <c r="I185" s="45">
        <v>0.1</v>
      </c>
      <c r="J185" s="73"/>
      <c r="K185" s="11"/>
      <c r="L185" s="11">
        <f t="shared" si="3"/>
        <v>0.1</v>
      </c>
      <c r="M185" s="11"/>
    </row>
    <row r="186" spans="1:13" s="3" customFormat="1" ht="12.75">
      <c r="A186" s="11">
        <v>503</v>
      </c>
      <c r="B186" s="73" t="s">
        <v>1186</v>
      </c>
      <c r="C186" s="151" t="s">
        <v>234</v>
      </c>
      <c r="D186" s="73"/>
      <c r="E186" s="102" t="s">
        <v>1187</v>
      </c>
      <c r="F186" s="155"/>
      <c r="G186" s="11"/>
      <c r="H186" s="31" t="s">
        <v>713</v>
      </c>
      <c r="I186" s="45">
        <v>0.125</v>
      </c>
      <c r="J186" s="73"/>
      <c r="K186" s="45"/>
      <c r="L186" s="11">
        <f t="shared" si="3"/>
        <v>0.125</v>
      </c>
      <c r="M186" s="11"/>
    </row>
    <row r="187" spans="1:13" s="3" customFormat="1" ht="12.75">
      <c r="A187" s="11">
        <v>504</v>
      </c>
      <c r="B187" s="73" t="s">
        <v>1390</v>
      </c>
      <c r="C187" s="151" t="s">
        <v>38</v>
      </c>
      <c r="D187" s="73"/>
      <c r="E187" s="107" t="s">
        <v>1194</v>
      </c>
      <c r="F187" s="91"/>
      <c r="G187" s="11"/>
      <c r="H187" s="31" t="s">
        <v>713</v>
      </c>
      <c r="I187" s="45">
        <v>0.125</v>
      </c>
      <c r="J187" s="73"/>
      <c r="K187" s="11"/>
      <c r="L187" s="11">
        <f t="shared" si="3"/>
        <v>0.125</v>
      </c>
      <c r="M187" s="11"/>
    </row>
    <row r="188" spans="1:13" s="3" customFormat="1" ht="12.75">
      <c r="A188" s="11">
        <v>614</v>
      </c>
      <c r="B188" s="73" t="s">
        <v>1227</v>
      </c>
      <c r="C188" s="151" t="s">
        <v>38</v>
      </c>
      <c r="D188" s="73"/>
      <c r="E188" s="107" t="s">
        <v>899</v>
      </c>
      <c r="F188" s="155"/>
      <c r="G188" s="11"/>
      <c r="H188" s="31" t="s">
        <v>719</v>
      </c>
      <c r="I188" s="45">
        <v>0.1</v>
      </c>
      <c r="J188" s="73"/>
      <c r="K188" s="45"/>
      <c r="L188" s="11">
        <f t="shared" si="3"/>
        <v>0.1</v>
      </c>
      <c r="M188" s="11"/>
    </row>
    <row r="189" spans="1:13" s="3" customFormat="1" ht="12.75">
      <c r="A189" s="11">
        <v>615</v>
      </c>
      <c r="B189" s="73" t="s">
        <v>1313</v>
      </c>
      <c r="C189" s="151" t="s">
        <v>38</v>
      </c>
      <c r="D189" s="73"/>
      <c r="E189" s="107" t="s">
        <v>1308</v>
      </c>
      <c r="F189" s="91"/>
      <c r="G189" s="11"/>
      <c r="H189" s="31" t="s">
        <v>719</v>
      </c>
      <c r="I189" s="45">
        <v>0.1</v>
      </c>
      <c r="J189" s="73"/>
      <c r="K189" s="11"/>
      <c r="L189" s="11">
        <f t="shared" si="3"/>
        <v>0.1</v>
      </c>
      <c r="M189" s="11"/>
    </row>
    <row r="190" spans="1:13" s="3" customFormat="1" ht="13.5" customHeight="1">
      <c r="A190" s="11">
        <v>616</v>
      </c>
      <c r="B190" s="73" t="s">
        <v>1056</v>
      </c>
      <c r="C190" s="102" t="s">
        <v>38</v>
      </c>
      <c r="D190" s="73"/>
      <c r="E190" s="138" t="s">
        <v>1478</v>
      </c>
      <c r="F190" s="91"/>
      <c r="G190" s="11"/>
      <c r="H190" s="31" t="s">
        <v>719</v>
      </c>
      <c r="I190" s="45">
        <v>0.1</v>
      </c>
      <c r="J190" s="73"/>
      <c r="K190" s="11"/>
      <c r="L190" s="11">
        <f t="shared" si="3"/>
        <v>0.1</v>
      </c>
      <c r="M190" s="11"/>
    </row>
    <row r="191" spans="1:13" s="3" customFormat="1" ht="12.75">
      <c r="A191" s="11">
        <v>617</v>
      </c>
      <c r="B191" s="151" t="s">
        <v>1056</v>
      </c>
      <c r="C191" s="151" t="s">
        <v>38</v>
      </c>
      <c r="D191" s="34"/>
      <c r="E191" s="107" t="s">
        <v>1057</v>
      </c>
      <c r="F191" s="155"/>
      <c r="G191" s="11"/>
      <c r="H191" s="31" t="s">
        <v>719</v>
      </c>
      <c r="I191" s="45">
        <v>0.1</v>
      </c>
      <c r="J191" s="73"/>
      <c r="K191" s="11"/>
      <c r="L191" s="11">
        <f t="shared" si="3"/>
        <v>0.1</v>
      </c>
      <c r="M191" s="11"/>
    </row>
    <row r="192" spans="1:13" s="3" customFormat="1" ht="12.75">
      <c r="A192" s="11">
        <v>618</v>
      </c>
      <c r="B192" s="73" t="s">
        <v>1213</v>
      </c>
      <c r="C192" s="151" t="s">
        <v>38</v>
      </c>
      <c r="D192" s="73"/>
      <c r="E192" s="107" t="s">
        <v>1211</v>
      </c>
      <c r="F192" s="155"/>
      <c r="G192" s="11"/>
      <c r="H192" s="31" t="s">
        <v>719</v>
      </c>
      <c r="I192" s="45">
        <v>0.1</v>
      </c>
      <c r="J192" s="73"/>
      <c r="K192" s="45"/>
      <c r="L192" s="11">
        <f t="shared" si="3"/>
        <v>0.1</v>
      </c>
      <c r="M192" s="11"/>
    </row>
    <row r="193" spans="1:13" s="3" customFormat="1" ht="25.5">
      <c r="A193" s="11">
        <v>37</v>
      </c>
      <c r="B193" s="73" t="s">
        <v>1760</v>
      </c>
      <c r="C193" s="31" t="s">
        <v>38</v>
      </c>
      <c r="D193" s="37" t="s">
        <v>388</v>
      </c>
      <c r="E193" s="37"/>
      <c r="F193" s="42"/>
      <c r="G193" s="31"/>
      <c r="H193" s="165" t="s">
        <v>2666</v>
      </c>
      <c r="I193" s="11">
        <v>0.667</v>
      </c>
      <c r="J193" s="31" t="s">
        <v>97</v>
      </c>
      <c r="K193" s="11">
        <v>1</v>
      </c>
      <c r="L193" s="11">
        <f t="shared" si="3"/>
        <v>1.667</v>
      </c>
      <c r="M193" s="56"/>
    </row>
    <row r="194" spans="1:13" s="3" customFormat="1" ht="12.75">
      <c r="A194" s="11">
        <v>619</v>
      </c>
      <c r="B194" s="73" t="s">
        <v>1334</v>
      </c>
      <c r="C194" s="151" t="s">
        <v>38</v>
      </c>
      <c r="D194" s="73"/>
      <c r="E194" s="107" t="s">
        <v>1292</v>
      </c>
      <c r="F194" s="91"/>
      <c r="G194" s="11"/>
      <c r="H194" s="31" t="s">
        <v>719</v>
      </c>
      <c r="I194" s="45">
        <v>0.1</v>
      </c>
      <c r="J194" s="73"/>
      <c r="K194" s="11"/>
      <c r="L194" s="11">
        <f t="shared" si="3"/>
        <v>0.1</v>
      </c>
      <c r="M194" s="11"/>
    </row>
    <row r="195" spans="1:13" s="3" customFormat="1" ht="12.75">
      <c r="A195" s="11">
        <v>620</v>
      </c>
      <c r="B195" s="73" t="s">
        <v>1348</v>
      </c>
      <c r="C195" s="151" t="s">
        <v>38</v>
      </c>
      <c r="D195" s="73"/>
      <c r="E195" s="102" t="s">
        <v>1296</v>
      </c>
      <c r="F195" s="91"/>
      <c r="G195" s="11"/>
      <c r="H195" s="31" t="s">
        <v>719</v>
      </c>
      <c r="I195" s="45">
        <v>0.1</v>
      </c>
      <c r="J195" s="73"/>
      <c r="K195" s="11"/>
      <c r="L195" s="11">
        <f t="shared" si="3"/>
        <v>0.1</v>
      </c>
      <c r="M195" s="11"/>
    </row>
    <row r="196" spans="1:13" s="3" customFormat="1" ht="12.75">
      <c r="A196" s="11">
        <v>229</v>
      </c>
      <c r="B196" s="150" t="s">
        <v>1822</v>
      </c>
      <c r="C196" s="12" t="s">
        <v>38</v>
      </c>
      <c r="D196" s="37"/>
      <c r="E196" s="37" t="s">
        <v>496</v>
      </c>
      <c r="F196" s="42"/>
      <c r="G196" s="31"/>
      <c r="H196" s="13"/>
      <c r="I196" s="45"/>
      <c r="J196" s="31" t="s">
        <v>122</v>
      </c>
      <c r="K196" s="11">
        <v>0.6</v>
      </c>
      <c r="L196" s="11">
        <f t="shared" si="3"/>
        <v>0.6</v>
      </c>
      <c r="M196" s="31"/>
    </row>
    <row r="197" spans="1:13" s="3" customFormat="1" ht="12.75">
      <c r="A197" s="11">
        <v>230</v>
      </c>
      <c r="B197" s="73" t="s">
        <v>1822</v>
      </c>
      <c r="C197" s="31" t="s">
        <v>38</v>
      </c>
      <c r="D197" s="37" t="s">
        <v>391</v>
      </c>
      <c r="E197" s="37"/>
      <c r="F197" s="42"/>
      <c r="G197" s="31"/>
      <c r="H197" s="31"/>
      <c r="I197" s="11"/>
      <c r="J197" s="31" t="s">
        <v>122</v>
      </c>
      <c r="K197" s="358">
        <v>0.6</v>
      </c>
      <c r="L197" s="11">
        <f t="shared" si="3"/>
        <v>0.6</v>
      </c>
      <c r="M197" s="31"/>
    </row>
    <row r="198" spans="1:13" s="3" customFormat="1" ht="12.75">
      <c r="A198" s="11">
        <v>505</v>
      </c>
      <c r="B198" s="73" t="s">
        <v>275</v>
      </c>
      <c r="C198" s="151" t="s">
        <v>38</v>
      </c>
      <c r="D198" s="73"/>
      <c r="E198" s="107" t="s">
        <v>1211</v>
      </c>
      <c r="F198" s="155"/>
      <c r="G198" s="11"/>
      <c r="H198" s="31" t="s">
        <v>713</v>
      </c>
      <c r="I198" s="45">
        <v>0.125</v>
      </c>
      <c r="J198" s="73"/>
      <c r="K198" s="45"/>
      <c r="L198" s="11">
        <f t="shared" si="3"/>
        <v>0.125</v>
      </c>
      <c r="M198" s="11"/>
    </row>
    <row r="199" spans="1:13" s="3" customFormat="1" ht="12.75">
      <c r="A199" s="11">
        <v>109</v>
      </c>
      <c r="B199" s="73" t="s">
        <v>1821</v>
      </c>
      <c r="C199" s="12" t="s">
        <v>38</v>
      </c>
      <c r="D199" s="37"/>
      <c r="E199" s="31" t="s">
        <v>396</v>
      </c>
      <c r="F199" s="42"/>
      <c r="G199" s="31"/>
      <c r="H199" s="13"/>
      <c r="I199" s="11"/>
      <c r="J199" s="31" t="s">
        <v>97</v>
      </c>
      <c r="K199" s="11">
        <v>1</v>
      </c>
      <c r="L199" s="11">
        <f t="shared" si="3"/>
        <v>1</v>
      </c>
      <c r="M199" s="31"/>
    </row>
    <row r="200" spans="1:13" s="3" customFormat="1" ht="12.75">
      <c r="A200" s="11">
        <v>377</v>
      </c>
      <c r="B200" s="73" t="s">
        <v>1435</v>
      </c>
      <c r="C200" s="151" t="s">
        <v>38</v>
      </c>
      <c r="D200" s="73"/>
      <c r="E200" s="107" t="s">
        <v>1060</v>
      </c>
      <c r="F200" s="91"/>
      <c r="G200" s="11"/>
      <c r="H200" s="31" t="s">
        <v>802</v>
      </c>
      <c r="I200" s="45">
        <v>0.25</v>
      </c>
      <c r="J200" s="73"/>
      <c r="K200" s="11"/>
      <c r="L200" s="11">
        <f t="shared" si="3"/>
        <v>0.25</v>
      </c>
      <c r="M200" s="11"/>
    </row>
    <row r="201" spans="1:13" s="3" customFormat="1" ht="12.75">
      <c r="A201" s="11">
        <v>621</v>
      </c>
      <c r="B201" s="73" t="s">
        <v>1298</v>
      </c>
      <c r="C201" s="151" t="s">
        <v>38</v>
      </c>
      <c r="D201" s="73"/>
      <c r="E201" s="107" t="s">
        <v>1296</v>
      </c>
      <c r="F201" s="91"/>
      <c r="G201" s="11"/>
      <c r="H201" s="31" t="s">
        <v>719</v>
      </c>
      <c r="I201" s="45">
        <v>0.1</v>
      </c>
      <c r="J201" s="73"/>
      <c r="K201" s="11"/>
      <c r="L201" s="11">
        <f t="shared" si="3"/>
        <v>0.1</v>
      </c>
      <c r="M201" s="11"/>
    </row>
    <row r="202" spans="1:13" s="3" customFormat="1" ht="12.75">
      <c r="A202" s="11">
        <v>506</v>
      </c>
      <c r="B202" s="73" t="s">
        <v>1379</v>
      </c>
      <c r="C202" s="151" t="s">
        <v>38</v>
      </c>
      <c r="D202" s="73"/>
      <c r="E202" s="107" t="s">
        <v>1101</v>
      </c>
      <c r="F202" s="91"/>
      <c r="G202" s="11"/>
      <c r="H202" s="31" t="s">
        <v>713</v>
      </c>
      <c r="I202" s="45">
        <v>0.125</v>
      </c>
      <c r="J202" s="73"/>
      <c r="K202" s="11"/>
      <c r="L202" s="11">
        <f t="shared" si="3"/>
        <v>0.125</v>
      </c>
      <c r="M202" s="11"/>
    </row>
    <row r="203" spans="1:13" s="3" customFormat="1" ht="12.75">
      <c r="A203" s="11">
        <v>273</v>
      </c>
      <c r="B203" s="73" t="s">
        <v>1016</v>
      </c>
      <c r="C203" s="151" t="s">
        <v>38</v>
      </c>
      <c r="D203" s="73"/>
      <c r="E203" s="107" t="s">
        <v>1452</v>
      </c>
      <c r="F203" s="91"/>
      <c r="G203" s="11"/>
      <c r="H203" s="31" t="s">
        <v>736</v>
      </c>
      <c r="I203" s="45">
        <v>0.5</v>
      </c>
      <c r="J203" s="73"/>
      <c r="K203" s="11"/>
      <c r="L203" s="11">
        <f aca="true" t="shared" si="4" ref="L203:L266">K203+I203+G203</f>
        <v>0.5</v>
      </c>
      <c r="M203" s="11"/>
    </row>
    <row r="204" spans="1:13" s="3" customFormat="1" ht="12.75">
      <c r="A204" s="11">
        <v>622</v>
      </c>
      <c r="B204" s="73" t="s">
        <v>1016</v>
      </c>
      <c r="C204" s="151" t="s">
        <v>38</v>
      </c>
      <c r="D204" s="73"/>
      <c r="E204" s="107" t="s">
        <v>1218</v>
      </c>
      <c r="F204" s="155"/>
      <c r="G204" s="11"/>
      <c r="H204" s="31" t="s">
        <v>719</v>
      </c>
      <c r="I204" s="45">
        <v>0.1</v>
      </c>
      <c r="J204" s="73"/>
      <c r="K204" s="45"/>
      <c r="L204" s="11">
        <f t="shared" si="4"/>
        <v>0.1</v>
      </c>
      <c r="M204" s="11"/>
    </row>
    <row r="205" spans="1:13" s="3" customFormat="1" ht="12.75">
      <c r="A205" s="11">
        <v>274</v>
      </c>
      <c r="B205" s="227" t="s">
        <v>2116</v>
      </c>
      <c r="C205" s="73" t="s">
        <v>38</v>
      </c>
      <c r="D205" s="73"/>
      <c r="E205" s="163" t="s">
        <v>1571</v>
      </c>
      <c r="F205" s="12"/>
      <c r="G205" s="11"/>
      <c r="H205" s="163" t="s">
        <v>1559</v>
      </c>
      <c r="I205" s="351">
        <v>0.5</v>
      </c>
      <c r="J205" s="73"/>
      <c r="K205" s="11"/>
      <c r="L205" s="11">
        <f t="shared" si="4"/>
        <v>0.5</v>
      </c>
      <c r="M205" s="11"/>
    </row>
    <row r="206" spans="1:13" s="3" customFormat="1" ht="12.75">
      <c r="A206" s="11">
        <v>275</v>
      </c>
      <c r="B206" s="73" t="s">
        <v>636</v>
      </c>
      <c r="C206" s="151" t="s">
        <v>38</v>
      </c>
      <c r="D206" s="73" t="s">
        <v>2670</v>
      </c>
      <c r="E206" s="107"/>
      <c r="F206" s="91"/>
      <c r="G206" s="11"/>
      <c r="H206" s="31" t="s">
        <v>2667</v>
      </c>
      <c r="I206" s="45">
        <v>0.5</v>
      </c>
      <c r="J206" s="73"/>
      <c r="K206" s="11"/>
      <c r="L206" s="11">
        <f t="shared" si="4"/>
        <v>0.5</v>
      </c>
      <c r="M206" s="11"/>
    </row>
    <row r="207" spans="1:13" s="3" customFormat="1" ht="12.75">
      <c r="A207" s="11">
        <v>623</v>
      </c>
      <c r="B207" s="73" t="s">
        <v>1260</v>
      </c>
      <c r="C207" s="151" t="s">
        <v>38</v>
      </c>
      <c r="D207" s="73"/>
      <c r="E207" s="107" t="s">
        <v>1203</v>
      </c>
      <c r="F207" s="91"/>
      <c r="G207" s="11"/>
      <c r="H207" s="31" t="s">
        <v>719</v>
      </c>
      <c r="I207" s="45">
        <v>0.1</v>
      </c>
      <c r="J207" s="73"/>
      <c r="K207" s="11"/>
      <c r="L207" s="11">
        <f t="shared" si="4"/>
        <v>0.1</v>
      </c>
      <c r="M207" s="11"/>
    </row>
    <row r="208" spans="1:13" s="3" customFormat="1" ht="12.75">
      <c r="A208" s="11">
        <v>624</v>
      </c>
      <c r="B208" s="73" t="s">
        <v>753</v>
      </c>
      <c r="C208" s="151" t="s">
        <v>361</v>
      </c>
      <c r="D208" s="73"/>
      <c r="E208" s="107" t="s">
        <v>1170</v>
      </c>
      <c r="F208" s="155"/>
      <c r="G208" s="11"/>
      <c r="H208" s="31" t="s">
        <v>719</v>
      </c>
      <c r="I208" s="45">
        <v>0.1</v>
      </c>
      <c r="J208" s="73"/>
      <c r="K208" s="45"/>
      <c r="L208" s="11">
        <f t="shared" si="4"/>
        <v>0.1</v>
      </c>
      <c r="M208" s="11"/>
    </row>
    <row r="209" spans="1:13" s="3" customFormat="1" ht="12.75">
      <c r="A209" s="11">
        <v>378</v>
      </c>
      <c r="B209" s="227" t="s">
        <v>1805</v>
      </c>
      <c r="C209" s="73" t="s">
        <v>361</v>
      </c>
      <c r="D209" s="73"/>
      <c r="E209" s="163" t="s">
        <v>1170</v>
      </c>
      <c r="F209" s="12"/>
      <c r="G209" s="11"/>
      <c r="H209" s="163" t="s">
        <v>1563</v>
      </c>
      <c r="I209" s="351">
        <v>0.25</v>
      </c>
      <c r="J209" s="73"/>
      <c r="K209" s="11"/>
      <c r="L209" s="11">
        <f t="shared" si="4"/>
        <v>0.25</v>
      </c>
      <c r="M209" s="11"/>
    </row>
    <row r="210" spans="1:13" s="3" customFormat="1" ht="12.75">
      <c r="A210" s="11">
        <v>110</v>
      </c>
      <c r="B210" s="73" t="s">
        <v>363</v>
      </c>
      <c r="C210" s="31" t="s">
        <v>361</v>
      </c>
      <c r="D210" s="37"/>
      <c r="E210" s="37" t="s">
        <v>359</v>
      </c>
      <c r="F210" s="42"/>
      <c r="G210" s="31"/>
      <c r="H210" s="13"/>
      <c r="I210" s="11"/>
      <c r="J210" s="31" t="s">
        <v>97</v>
      </c>
      <c r="K210" s="11">
        <v>1</v>
      </c>
      <c r="L210" s="11">
        <f t="shared" si="4"/>
        <v>1</v>
      </c>
      <c r="M210" s="31"/>
    </row>
    <row r="211" spans="1:13" s="3" customFormat="1" ht="12.75">
      <c r="A211" s="11">
        <v>355</v>
      </c>
      <c r="B211" s="227" t="s">
        <v>2127</v>
      </c>
      <c r="C211" s="73" t="s">
        <v>127</v>
      </c>
      <c r="D211" s="73"/>
      <c r="E211" s="163" t="s">
        <v>1572</v>
      </c>
      <c r="F211" s="12"/>
      <c r="G211" s="11"/>
      <c r="H211" s="163" t="s">
        <v>2138</v>
      </c>
      <c r="I211" s="351">
        <f>0.167*2</f>
        <v>0.334</v>
      </c>
      <c r="J211" s="73"/>
      <c r="K211" s="11"/>
      <c r="L211" s="11">
        <f t="shared" si="4"/>
        <v>0.334</v>
      </c>
      <c r="M211" s="11"/>
    </row>
    <row r="212" spans="1:13" s="3" customFormat="1" ht="12.75">
      <c r="A212" s="11">
        <v>478</v>
      </c>
      <c r="B212" s="227" t="s">
        <v>2113</v>
      </c>
      <c r="C212" s="73" t="s">
        <v>127</v>
      </c>
      <c r="D212" s="73"/>
      <c r="E212" s="163" t="s">
        <v>1572</v>
      </c>
      <c r="F212" s="12"/>
      <c r="G212" s="11"/>
      <c r="H212" s="163" t="s">
        <v>1561</v>
      </c>
      <c r="I212" s="351">
        <v>0.16666666666666666</v>
      </c>
      <c r="J212" s="73"/>
      <c r="K212" s="11"/>
      <c r="L212" s="11">
        <f t="shared" si="4"/>
        <v>0.16666666666666666</v>
      </c>
      <c r="M212" s="11"/>
    </row>
    <row r="213" spans="1:13" s="3" customFormat="1" ht="12.75">
      <c r="A213" s="11">
        <v>81</v>
      </c>
      <c r="B213" s="158" t="s">
        <v>1907</v>
      </c>
      <c r="C213" s="31" t="s">
        <v>127</v>
      </c>
      <c r="D213" s="37" t="s">
        <v>402</v>
      </c>
      <c r="E213" s="10"/>
      <c r="F213" s="31"/>
      <c r="G213" s="31"/>
      <c r="H213" s="163" t="s">
        <v>1559</v>
      </c>
      <c r="I213" s="11">
        <v>0.5</v>
      </c>
      <c r="J213" s="31" t="s">
        <v>96</v>
      </c>
      <c r="K213" s="11">
        <v>0.75</v>
      </c>
      <c r="L213" s="11">
        <f t="shared" si="4"/>
        <v>1.25</v>
      </c>
      <c r="M213" s="31"/>
    </row>
    <row r="214" spans="1:13" s="1" customFormat="1" ht="12.75">
      <c r="A214" s="11">
        <v>625</v>
      </c>
      <c r="B214" s="73" t="s">
        <v>50</v>
      </c>
      <c r="C214" s="151" t="s">
        <v>127</v>
      </c>
      <c r="D214" s="73"/>
      <c r="E214" s="107" t="s">
        <v>1192</v>
      </c>
      <c r="F214" s="91"/>
      <c r="G214" s="11"/>
      <c r="H214" s="31" t="s">
        <v>719</v>
      </c>
      <c r="I214" s="45">
        <v>0.1</v>
      </c>
      <c r="J214" s="73"/>
      <c r="K214" s="11"/>
      <c r="L214" s="11">
        <f t="shared" si="4"/>
        <v>0.1</v>
      </c>
      <c r="M214" s="11"/>
    </row>
    <row r="215" spans="1:13" ht="12.75">
      <c r="A215" s="11">
        <v>201</v>
      </c>
      <c r="B215" s="73" t="s">
        <v>36</v>
      </c>
      <c r="C215" s="12" t="s">
        <v>127</v>
      </c>
      <c r="D215" s="37" t="s">
        <v>393</v>
      </c>
      <c r="E215" s="37"/>
      <c r="F215" s="42"/>
      <c r="G215" s="31"/>
      <c r="H215" s="31"/>
      <c r="I215" s="45"/>
      <c r="J215" s="31" t="s">
        <v>96</v>
      </c>
      <c r="K215" s="11">
        <v>0.75</v>
      </c>
      <c r="L215" s="11">
        <f t="shared" si="4"/>
        <v>0.75</v>
      </c>
      <c r="M215" s="56"/>
    </row>
    <row r="216" spans="1:13" ht="12.75">
      <c r="A216" s="11">
        <v>276</v>
      </c>
      <c r="B216" s="73" t="s">
        <v>2671</v>
      </c>
      <c r="C216" s="12" t="s">
        <v>127</v>
      </c>
      <c r="D216" s="37" t="s">
        <v>388</v>
      </c>
      <c r="E216" s="37"/>
      <c r="F216" s="42"/>
      <c r="G216" s="31"/>
      <c r="H216" s="31" t="s">
        <v>2667</v>
      </c>
      <c r="I216" s="45">
        <v>0.5</v>
      </c>
      <c r="J216" s="31"/>
      <c r="K216" s="11"/>
      <c r="L216" s="11">
        <f t="shared" si="4"/>
        <v>0.5</v>
      </c>
      <c r="M216" s="56"/>
    </row>
    <row r="217" spans="1:13" s="3" customFormat="1" ht="12.75">
      <c r="A217" s="11">
        <v>479</v>
      </c>
      <c r="B217" s="227" t="s">
        <v>2130</v>
      </c>
      <c r="C217" s="73" t="s">
        <v>144</v>
      </c>
      <c r="D217" s="163" t="s">
        <v>1586</v>
      </c>
      <c r="E217" s="12"/>
      <c r="F217" s="12"/>
      <c r="G217" s="11"/>
      <c r="H217" s="163" t="s">
        <v>1561</v>
      </c>
      <c r="I217" s="351">
        <v>0.16666666666666666</v>
      </c>
      <c r="J217" s="73"/>
      <c r="K217" s="11"/>
      <c r="L217" s="11">
        <f t="shared" si="4"/>
        <v>0.16666666666666666</v>
      </c>
      <c r="M217" s="11"/>
    </row>
    <row r="218" spans="1:13" s="3" customFormat="1" ht="12.75">
      <c r="A218" s="11">
        <v>433</v>
      </c>
      <c r="B218" s="73" t="s">
        <v>1353</v>
      </c>
      <c r="C218" s="151" t="s">
        <v>144</v>
      </c>
      <c r="D218" s="73"/>
      <c r="E218" s="107" t="s">
        <v>1296</v>
      </c>
      <c r="F218" s="91"/>
      <c r="G218" s="11"/>
      <c r="H218" s="31" t="s">
        <v>729</v>
      </c>
      <c r="I218" s="45">
        <v>0.167</v>
      </c>
      <c r="J218" s="73"/>
      <c r="K218" s="11"/>
      <c r="L218" s="11">
        <f t="shared" si="4"/>
        <v>0.167</v>
      </c>
      <c r="M218" s="11"/>
    </row>
    <row r="219" spans="1:14" s="12" customFormat="1" ht="12.75">
      <c r="A219" s="11">
        <v>626</v>
      </c>
      <c r="B219" s="73" t="s">
        <v>1394</v>
      </c>
      <c r="C219" s="151" t="s">
        <v>144</v>
      </c>
      <c r="D219" s="73"/>
      <c r="E219" s="107" t="s">
        <v>1194</v>
      </c>
      <c r="F219" s="91"/>
      <c r="G219" s="11"/>
      <c r="H219" s="31" t="s">
        <v>719</v>
      </c>
      <c r="I219" s="45">
        <v>0.1</v>
      </c>
      <c r="J219" s="73"/>
      <c r="K219" s="11"/>
      <c r="L219" s="11">
        <f t="shared" si="4"/>
        <v>0.1</v>
      </c>
      <c r="M219" s="11"/>
      <c r="N219" s="223"/>
    </row>
    <row r="220" spans="1:13" s="3" customFormat="1" ht="25.5">
      <c r="A220" s="11">
        <v>45</v>
      </c>
      <c r="B220" s="94" t="s">
        <v>2103</v>
      </c>
      <c r="C220" s="31" t="s">
        <v>144</v>
      </c>
      <c r="D220" s="31" t="s">
        <v>399</v>
      </c>
      <c r="E220" s="10"/>
      <c r="F220" s="88"/>
      <c r="G220" s="31"/>
      <c r="H220" s="13"/>
      <c r="I220" s="11"/>
      <c r="J220" s="13" t="s">
        <v>590</v>
      </c>
      <c r="K220" s="11">
        <v>1.5</v>
      </c>
      <c r="L220" s="11">
        <f t="shared" si="4"/>
        <v>1.5</v>
      </c>
      <c r="M220" s="31"/>
    </row>
    <row r="221" spans="1:13" s="3" customFormat="1" ht="12.75">
      <c r="A221" s="11">
        <v>17</v>
      </c>
      <c r="B221" s="73" t="s">
        <v>606</v>
      </c>
      <c r="C221" s="14" t="s">
        <v>144</v>
      </c>
      <c r="D221" s="14" t="s">
        <v>392</v>
      </c>
      <c r="E221" s="31"/>
      <c r="F221" s="111" t="s">
        <v>646</v>
      </c>
      <c r="G221" s="31">
        <v>0.5</v>
      </c>
      <c r="H221" s="163" t="s">
        <v>1563</v>
      </c>
      <c r="I221" s="11">
        <v>0.25</v>
      </c>
      <c r="J221" s="31" t="s">
        <v>190</v>
      </c>
      <c r="K221" s="11">
        <v>1.5</v>
      </c>
      <c r="L221" s="11">
        <f t="shared" si="4"/>
        <v>2.25</v>
      </c>
      <c r="M221" s="31"/>
    </row>
    <row r="222" spans="1:13" s="3" customFormat="1" ht="12.75">
      <c r="A222" s="11">
        <v>421</v>
      </c>
      <c r="B222" s="73" t="s">
        <v>1198</v>
      </c>
      <c r="C222" s="151" t="s">
        <v>144</v>
      </c>
      <c r="D222" s="73"/>
      <c r="E222" s="107" t="s">
        <v>1170</v>
      </c>
      <c r="F222" s="155"/>
      <c r="G222" s="11"/>
      <c r="H222" s="31" t="s">
        <v>2149</v>
      </c>
      <c r="I222" s="45">
        <v>0.2</v>
      </c>
      <c r="J222" s="73"/>
      <c r="K222" s="45"/>
      <c r="L222" s="11">
        <f t="shared" si="4"/>
        <v>0.2</v>
      </c>
      <c r="M222" s="11"/>
    </row>
    <row r="223" spans="1:13" s="3" customFormat="1" ht="12.75">
      <c r="A223" s="11">
        <v>379</v>
      </c>
      <c r="B223" s="73" t="s">
        <v>1175</v>
      </c>
      <c r="C223" s="151" t="s">
        <v>144</v>
      </c>
      <c r="D223" s="73"/>
      <c r="E223" s="107" t="s">
        <v>1165</v>
      </c>
      <c r="F223" s="155"/>
      <c r="G223" s="11"/>
      <c r="H223" s="31" t="s">
        <v>802</v>
      </c>
      <c r="I223" s="45">
        <v>0.25</v>
      </c>
      <c r="J223" s="73"/>
      <c r="K223" s="45"/>
      <c r="L223" s="11">
        <f t="shared" si="4"/>
        <v>0.25</v>
      </c>
      <c r="M223" s="11"/>
    </row>
    <row r="224" spans="1:13" s="3" customFormat="1" ht="12.75">
      <c r="A224" s="11">
        <v>627</v>
      </c>
      <c r="B224" s="73" t="s">
        <v>319</v>
      </c>
      <c r="C224" s="151" t="s">
        <v>144</v>
      </c>
      <c r="D224" s="73"/>
      <c r="E224" s="107" t="s">
        <v>1057</v>
      </c>
      <c r="F224" s="91"/>
      <c r="G224" s="11"/>
      <c r="H224" s="31" t="s">
        <v>719</v>
      </c>
      <c r="I224" s="45">
        <v>0.1</v>
      </c>
      <c r="J224" s="73"/>
      <c r="K224" s="11"/>
      <c r="L224" s="11">
        <f t="shared" si="4"/>
        <v>0.1</v>
      </c>
      <c r="M224" s="11"/>
    </row>
    <row r="225" spans="1:13" s="3" customFormat="1" ht="12.75">
      <c r="A225" s="11">
        <v>507</v>
      </c>
      <c r="B225" s="73" t="s">
        <v>1290</v>
      </c>
      <c r="C225" s="151" t="s">
        <v>144</v>
      </c>
      <c r="D225" s="73"/>
      <c r="E225" s="107" t="s">
        <v>899</v>
      </c>
      <c r="F225" s="91"/>
      <c r="G225" s="11"/>
      <c r="H225" s="31" t="s">
        <v>713</v>
      </c>
      <c r="I225" s="45">
        <v>0.125</v>
      </c>
      <c r="J225" s="73"/>
      <c r="K225" s="11"/>
      <c r="L225" s="11">
        <f t="shared" si="4"/>
        <v>0.125</v>
      </c>
      <c r="M225" s="11"/>
    </row>
    <row r="226" spans="1:13" s="3" customFormat="1" ht="12.75">
      <c r="A226" s="11">
        <v>380</v>
      </c>
      <c r="B226" s="151" t="s">
        <v>1100</v>
      </c>
      <c r="C226" s="151" t="s">
        <v>144</v>
      </c>
      <c r="D226" s="34"/>
      <c r="E226" s="102" t="s">
        <v>1101</v>
      </c>
      <c r="F226" s="155"/>
      <c r="G226" s="11"/>
      <c r="H226" s="31" t="s">
        <v>802</v>
      </c>
      <c r="I226" s="45">
        <v>0.25</v>
      </c>
      <c r="J226" s="73"/>
      <c r="K226" s="11"/>
      <c r="L226" s="11">
        <f t="shared" si="4"/>
        <v>0.25</v>
      </c>
      <c r="M226" s="11"/>
    </row>
    <row r="227" spans="1:13" s="3" customFormat="1" ht="12.75">
      <c r="A227" s="11">
        <v>111</v>
      </c>
      <c r="B227" s="150" t="s">
        <v>2012</v>
      </c>
      <c r="C227" s="12" t="s">
        <v>144</v>
      </c>
      <c r="D227" s="123"/>
      <c r="E227" s="96" t="s">
        <v>376</v>
      </c>
      <c r="F227" s="124"/>
      <c r="G227" s="120"/>
      <c r="H227" s="125"/>
      <c r="I227" s="180"/>
      <c r="J227" s="31" t="s">
        <v>97</v>
      </c>
      <c r="K227" s="11">
        <v>1</v>
      </c>
      <c r="L227" s="11">
        <f t="shared" si="4"/>
        <v>1</v>
      </c>
      <c r="M227" s="120"/>
    </row>
    <row r="228" spans="1:13" s="3" customFormat="1" ht="12.75">
      <c r="A228" s="11">
        <v>628</v>
      </c>
      <c r="B228" s="73" t="s">
        <v>1436</v>
      </c>
      <c r="C228" s="151" t="s">
        <v>144</v>
      </c>
      <c r="D228" s="73"/>
      <c r="E228" s="107" t="s">
        <v>1060</v>
      </c>
      <c r="F228" s="91"/>
      <c r="G228" s="11"/>
      <c r="H228" s="31" t="s">
        <v>719</v>
      </c>
      <c r="I228" s="45">
        <v>0.1</v>
      </c>
      <c r="J228" s="73"/>
      <c r="K228" s="11"/>
      <c r="L228" s="11">
        <f t="shared" si="4"/>
        <v>0.1</v>
      </c>
      <c r="M228" s="11"/>
    </row>
    <row r="229" spans="1:13" s="3" customFormat="1" ht="12.75">
      <c r="A229" s="11">
        <v>112</v>
      </c>
      <c r="B229" s="158" t="s">
        <v>2016</v>
      </c>
      <c r="C229" s="31" t="s">
        <v>115</v>
      </c>
      <c r="D229" s="37"/>
      <c r="E229" s="150" t="s">
        <v>499</v>
      </c>
      <c r="F229" s="88"/>
      <c r="G229" s="31"/>
      <c r="H229" s="13"/>
      <c r="I229" s="11"/>
      <c r="J229" s="31" t="s">
        <v>479</v>
      </c>
      <c r="K229" s="11">
        <v>1</v>
      </c>
      <c r="L229" s="11">
        <f t="shared" si="4"/>
        <v>1</v>
      </c>
      <c r="M229" s="31"/>
    </row>
    <row r="230" spans="1:13" s="3" customFormat="1" ht="12.75">
      <c r="A230" s="11">
        <v>46</v>
      </c>
      <c r="B230" s="73" t="s">
        <v>2018</v>
      </c>
      <c r="C230" s="31" t="s">
        <v>115</v>
      </c>
      <c r="D230" s="37"/>
      <c r="E230" s="150" t="s">
        <v>368</v>
      </c>
      <c r="F230" s="42"/>
      <c r="G230" s="31"/>
      <c r="H230" s="13"/>
      <c r="I230" s="11"/>
      <c r="J230" s="31" t="s">
        <v>495</v>
      </c>
      <c r="K230" s="11">
        <v>1.5</v>
      </c>
      <c r="L230" s="11">
        <f t="shared" si="4"/>
        <v>1.5</v>
      </c>
      <c r="M230" s="31"/>
    </row>
    <row r="231" spans="1:13" s="3" customFormat="1" ht="12.75">
      <c r="A231" s="11">
        <v>34</v>
      </c>
      <c r="B231" s="94" t="s">
        <v>353</v>
      </c>
      <c r="C231" s="10" t="s">
        <v>115</v>
      </c>
      <c r="D231" s="47"/>
      <c r="E231" s="37" t="s">
        <v>352</v>
      </c>
      <c r="F231" s="88"/>
      <c r="G231" s="31"/>
      <c r="H231" s="163" t="s">
        <v>1563</v>
      </c>
      <c r="I231" s="11">
        <v>0.25</v>
      </c>
      <c r="J231" s="31" t="s">
        <v>87</v>
      </c>
      <c r="K231" s="11">
        <v>1.5</v>
      </c>
      <c r="L231" s="11">
        <f t="shared" si="4"/>
        <v>1.75</v>
      </c>
      <c r="M231" s="31"/>
    </row>
    <row r="232" spans="1:13" s="3" customFormat="1" ht="12.75">
      <c r="A232" s="11">
        <v>277</v>
      </c>
      <c r="B232" s="14" t="s">
        <v>936</v>
      </c>
      <c r="C232" s="12" t="s">
        <v>115</v>
      </c>
      <c r="D232" s="13" t="s">
        <v>405</v>
      </c>
      <c r="E232" s="37"/>
      <c r="F232" s="116"/>
      <c r="G232" s="31"/>
      <c r="H232" s="31" t="s">
        <v>2667</v>
      </c>
      <c r="I232" s="45">
        <v>0.5</v>
      </c>
      <c r="J232" s="31"/>
      <c r="K232" s="11"/>
      <c r="L232" s="11">
        <f t="shared" si="4"/>
        <v>0.5</v>
      </c>
      <c r="M232" s="31"/>
    </row>
    <row r="233" spans="1:13" s="3" customFormat="1" ht="12.75">
      <c r="A233" s="11">
        <v>113</v>
      </c>
      <c r="B233" s="14" t="s">
        <v>2015</v>
      </c>
      <c r="C233" s="12" t="s">
        <v>115</v>
      </c>
      <c r="D233" s="13" t="s">
        <v>385</v>
      </c>
      <c r="E233" s="37"/>
      <c r="F233" s="116"/>
      <c r="G233" s="31"/>
      <c r="H233" s="31"/>
      <c r="I233" s="45"/>
      <c r="J233" s="31" t="s">
        <v>97</v>
      </c>
      <c r="K233" s="11">
        <v>1</v>
      </c>
      <c r="L233" s="11">
        <f t="shared" si="4"/>
        <v>1</v>
      </c>
      <c r="M233" s="31"/>
    </row>
    <row r="234" spans="1:13" s="3" customFormat="1" ht="12.75">
      <c r="A234" s="11">
        <v>278</v>
      </c>
      <c r="B234" s="73" t="s">
        <v>266</v>
      </c>
      <c r="C234" s="220" t="s">
        <v>115</v>
      </c>
      <c r="D234" s="73"/>
      <c r="E234" s="221" t="s">
        <v>1475</v>
      </c>
      <c r="F234" s="91"/>
      <c r="G234" s="11"/>
      <c r="H234" s="31" t="s">
        <v>736</v>
      </c>
      <c r="I234" s="45">
        <v>0.5</v>
      </c>
      <c r="J234" s="73"/>
      <c r="K234" s="11"/>
      <c r="L234" s="11">
        <f t="shared" si="4"/>
        <v>0.5</v>
      </c>
      <c r="M234" s="11"/>
    </row>
    <row r="235" spans="1:13" s="3" customFormat="1" ht="12.75">
      <c r="A235" s="11">
        <v>381</v>
      </c>
      <c r="B235" s="73" t="s">
        <v>1321</v>
      </c>
      <c r="C235" s="151" t="s">
        <v>115</v>
      </c>
      <c r="D235" s="73"/>
      <c r="E235" s="107" t="s">
        <v>1452</v>
      </c>
      <c r="F235" s="91"/>
      <c r="G235" s="11"/>
      <c r="H235" s="31" t="s">
        <v>802</v>
      </c>
      <c r="I235" s="45">
        <v>0.25</v>
      </c>
      <c r="J235" s="73"/>
      <c r="K235" s="11"/>
      <c r="L235" s="11">
        <f t="shared" si="4"/>
        <v>0.25</v>
      </c>
      <c r="M235" s="11"/>
    </row>
    <row r="236" spans="1:13" s="3" customFormat="1" ht="12.75">
      <c r="A236" s="11">
        <v>71</v>
      </c>
      <c r="B236" s="158" t="s">
        <v>1724</v>
      </c>
      <c r="C236" s="31" t="s">
        <v>115</v>
      </c>
      <c r="D236" s="37" t="s">
        <v>392</v>
      </c>
      <c r="E236" s="115"/>
      <c r="F236" s="42"/>
      <c r="G236" s="31"/>
      <c r="H236" s="13"/>
      <c r="I236" s="11"/>
      <c r="J236" s="31" t="s">
        <v>403</v>
      </c>
      <c r="K236" s="11">
        <v>1.33</v>
      </c>
      <c r="L236" s="11">
        <f t="shared" si="4"/>
        <v>1.33</v>
      </c>
      <c r="M236" s="31"/>
    </row>
    <row r="237" spans="1:13" s="3" customFormat="1" ht="12.75">
      <c r="A237" s="11">
        <v>629</v>
      </c>
      <c r="B237" s="73" t="s">
        <v>344</v>
      </c>
      <c r="C237" s="151" t="s">
        <v>115</v>
      </c>
      <c r="D237" s="73"/>
      <c r="E237" s="107" t="s">
        <v>1308</v>
      </c>
      <c r="F237" s="91"/>
      <c r="G237" s="11"/>
      <c r="H237" s="31" t="s">
        <v>719</v>
      </c>
      <c r="I237" s="45">
        <v>0.1</v>
      </c>
      <c r="J237" s="73"/>
      <c r="K237" s="11"/>
      <c r="L237" s="11">
        <f t="shared" si="4"/>
        <v>0.1</v>
      </c>
      <c r="M237" s="11"/>
    </row>
    <row r="238" spans="1:13" s="3" customFormat="1" ht="12.75">
      <c r="A238" s="11">
        <v>47</v>
      </c>
      <c r="B238" s="150" t="s">
        <v>1714</v>
      </c>
      <c r="C238" s="31" t="s">
        <v>115</v>
      </c>
      <c r="D238" s="37"/>
      <c r="E238" s="150" t="s">
        <v>368</v>
      </c>
      <c r="F238" s="42"/>
      <c r="G238" s="31"/>
      <c r="H238" s="31"/>
      <c r="I238" s="11"/>
      <c r="J238" s="31" t="s">
        <v>495</v>
      </c>
      <c r="K238" s="11">
        <v>1.5</v>
      </c>
      <c r="L238" s="11">
        <f t="shared" si="4"/>
        <v>1.5</v>
      </c>
      <c r="M238" s="31"/>
    </row>
    <row r="239" spans="1:13" s="3" customFormat="1" ht="12.75">
      <c r="A239" s="11">
        <v>114</v>
      </c>
      <c r="B239" s="73" t="s">
        <v>1714</v>
      </c>
      <c r="C239" s="31" t="s">
        <v>115</v>
      </c>
      <c r="D239" s="37"/>
      <c r="E239" s="31" t="s">
        <v>368</v>
      </c>
      <c r="F239" s="31"/>
      <c r="G239" s="31"/>
      <c r="H239" s="13"/>
      <c r="I239" s="11"/>
      <c r="J239" s="31" t="s">
        <v>97</v>
      </c>
      <c r="K239" s="11">
        <v>1</v>
      </c>
      <c r="L239" s="11">
        <f t="shared" si="4"/>
        <v>1</v>
      </c>
      <c r="M239" s="31"/>
    </row>
    <row r="240" spans="1:13" s="17" customFormat="1" ht="12.75">
      <c r="A240" s="11">
        <v>231</v>
      </c>
      <c r="B240" s="73" t="s">
        <v>1714</v>
      </c>
      <c r="C240" s="31" t="s">
        <v>115</v>
      </c>
      <c r="D240" s="37"/>
      <c r="E240" s="150" t="s">
        <v>368</v>
      </c>
      <c r="F240" s="42"/>
      <c r="G240" s="31"/>
      <c r="H240" s="13"/>
      <c r="I240" s="11"/>
      <c r="J240" s="31" t="s">
        <v>483</v>
      </c>
      <c r="K240" s="11">
        <v>0.6</v>
      </c>
      <c r="L240" s="11">
        <f t="shared" si="4"/>
        <v>0.6</v>
      </c>
      <c r="M240" s="31"/>
    </row>
    <row r="241" spans="1:13" s="17" customFormat="1" ht="12.75">
      <c r="A241" s="11">
        <v>630</v>
      </c>
      <c r="B241" s="73" t="s">
        <v>133</v>
      </c>
      <c r="C241" s="151" t="s">
        <v>115</v>
      </c>
      <c r="D241" s="73"/>
      <c r="E241" s="107" t="s">
        <v>1228</v>
      </c>
      <c r="F241" s="91"/>
      <c r="G241" s="11"/>
      <c r="H241" s="31" t="s">
        <v>719</v>
      </c>
      <c r="I241" s="45">
        <v>0.1</v>
      </c>
      <c r="J241" s="73"/>
      <c r="K241" s="11"/>
      <c r="L241" s="11">
        <f t="shared" si="4"/>
        <v>0.1</v>
      </c>
      <c r="M241" s="11"/>
    </row>
    <row r="242" spans="1:13" s="17" customFormat="1" ht="12.75">
      <c r="A242" s="11">
        <v>115</v>
      </c>
      <c r="B242" s="73" t="s">
        <v>1716</v>
      </c>
      <c r="C242" s="31" t="s">
        <v>115</v>
      </c>
      <c r="D242" s="37" t="s">
        <v>402</v>
      </c>
      <c r="E242" s="37"/>
      <c r="F242" s="42"/>
      <c r="G242" s="31"/>
      <c r="H242" s="13"/>
      <c r="I242" s="11"/>
      <c r="J242" s="31" t="s">
        <v>97</v>
      </c>
      <c r="K242" s="11">
        <v>1</v>
      </c>
      <c r="L242" s="11">
        <f t="shared" si="4"/>
        <v>1</v>
      </c>
      <c r="M242" s="31"/>
    </row>
    <row r="243" spans="1:13" s="17" customFormat="1" ht="12.75">
      <c r="A243" s="11">
        <v>480</v>
      </c>
      <c r="B243" s="227" t="s">
        <v>1716</v>
      </c>
      <c r="C243" s="73" t="s">
        <v>115</v>
      </c>
      <c r="D243" s="73"/>
      <c r="E243" s="163" t="s">
        <v>1560</v>
      </c>
      <c r="F243" s="38"/>
      <c r="G243" s="11"/>
      <c r="H243" s="163" t="s">
        <v>1561</v>
      </c>
      <c r="I243" s="351">
        <v>0.16666666666666666</v>
      </c>
      <c r="J243" s="73"/>
      <c r="K243" s="11"/>
      <c r="L243" s="11">
        <f t="shared" si="4"/>
        <v>0.16666666666666666</v>
      </c>
      <c r="M243" s="11"/>
    </row>
    <row r="244" spans="1:13" s="17" customFormat="1" ht="12.75">
      <c r="A244" s="11">
        <v>48</v>
      </c>
      <c r="B244" s="101" t="s">
        <v>2017</v>
      </c>
      <c r="C244" s="31" t="s">
        <v>115</v>
      </c>
      <c r="D244" s="123"/>
      <c r="E244" s="37" t="s">
        <v>369</v>
      </c>
      <c r="F244" s="88"/>
      <c r="G244" s="120"/>
      <c r="H244" s="13"/>
      <c r="I244" s="180"/>
      <c r="J244" s="31" t="s">
        <v>495</v>
      </c>
      <c r="K244" s="179">
        <v>1.5</v>
      </c>
      <c r="L244" s="11">
        <f t="shared" si="4"/>
        <v>1.5</v>
      </c>
      <c r="M244" s="120"/>
    </row>
    <row r="245" spans="1:13" s="17" customFormat="1" ht="12.75">
      <c r="A245" s="11">
        <v>188</v>
      </c>
      <c r="B245" s="73" t="s">
        <v>2014</v>
      </c>
      <c r="C245" s="12" t="s">
        <v>115</v>
      </c>
      <c r="D245" s="31"/>
      <c r="E245" s="150" t="s">
        <v>376</v>
      </c>
      <c r="F245" s="42"/>
      <c r="G245" s="31"/>
      <c r="H245" s="13"/>
      <c r="I245" s="11"/>
      <c r="J245" s="13" t="s">
        <v>137</v>
      </c>
      <c r="K245" s="358">
        <v>0.8</v>
      </c>
      <c r="L245" s="11">
        <f t="shared" si="4"/>
        <v>0.8</v>
      </c>
      <c r="M245" s="31"/>
    </row>
    <row r="246" spans="1:13" s="17" customFormat="1" ht="12.75">
      <c r="A246" s="11">
        <v>202</v>
      </c>
      <c r="B246" s="73" t="s">
        <v>2013</v>
      </c>
      <c r="C246" s="12" t="s">
        <v>115</v>
      </c>
      <c r="D246" s="31" t="s">
        <v>378</v>
      </c>
      <c r="E246" s="37"/>
      <c r="F246" s="42"/>
      <c r="G246" s="31"/>
      <c r="H246" s="13"/>
      <c r="I246" s="45"/>
      <c r="J246" s="31" t="s">
        <v>96</v>
      </c>
      <c r="K246" s="11">
        <v>0.75</v>
      </c>
      <c r="L246" s="11">
        <f t="shared" si="4"/>
        <v>0.75</v>
      </c>
      <c r="M246" s="31"/>
    </row>
    <row r="247" spans="1:13" s="17" customFormat="1" ht="12.75">
      <c r="A247" s="11">
        <v>203</v>
      </c>
      <c r="B247" s="14" t="s">
        <v>1725</v>
      </c>
      <c r="C247" s="12" t="s">
        <v>115</v>
      </c>
      <c r="D247" s="13" t="s">
        <v>386</v>
      </c>
      <c r="E247" s="37"/>
      <c r="F247" s="88"/>
      <c r="G247" s="31"/>
      <c r="H247" s="13"/>
      <c r="I247" s="11"/>
      <c r="J247" s="31" t="s">
        <v>96</v>
      </c>
      <c r="K247" s="11">
        <v>0.75</v>
      </c>
      <c r="L247" s="11">
        <f t="shared" si="4"/>
        <v>0.75</v>
      </c>
      <c r="M247" s="31"/>
    </row>
    <row r="248" spans="1:13" s="17" customFormat="1" ht="12.75">
      <c r="A248" s="11">
        <v>279</v>
      </c>
      <c r="B248" s="73" t="s">
        <v>1277</v>
      </c>
      <c r="C248" s="151" t="s">
        <v>115</v>
      </c>
      <c r="D248" s="73"/>
      <c r="E248" s="107" t="s">
        <v>1203</v>
      </c>
      <c r="F248" s="91"/>
      <c r="G248" s="11"/>
      <c r="H248" s="31" t="s">
        <v>736</v>
      </c>
      <c r="I248" s="45">
        <v>0.5</v>
      </c>
      <c r="J248" s="73"/>
      <c r="K248" s="11"/>
      <c r="L248" s="11">
        <f t="shared" si="4"/>
        <v>0.5</v>
      </c>
      <c r="M248" s="11"/>
    </row>
    <row r="249" spans="1:13" s="17" customFormat="1" ht="12.75">
      <c r="A249" s="11">
        <v>280</v>
      </c>
      <c r="B249" s="73" t="s">
        <v>918</v>
      </c>
      <c r="C249" s="151" t="s">
        <v>115</v>
      </c>
      <c r="D249" s="73"/>
      <c r="E249" s="107" t="s">
        <v>1457</v>
      </c>
      <c r="F249" s="91"/>
      <c r="G249" s="11"/>
      <c r="H249" s="31" t="s">
        <v>736</v>
      </c>
      <c r="I249" s="45">
        <v>0.5</v>
      </c>
      <c r="J249" s="73"/>
      <c r="K249" s="11"/>
      <c r="L249" s="11">
        <f t="shared" si="4"/>
        <v>0.5</v>
      </c>
      <c r="M249" s="11"/>
    </row>
    <row r="250" spans="1:13" s="17" customFormat="1" ht="12.75">
      <c r="A250" s="11">
        <v>204</v>
      </c>
      <c r="B250" s="150" t="s">
        <v>2019</v>
      </c>
      <c r="C250" s="31" t="s">
        <v>1970</v>
      </c>
      <c r="D250" s="37"/>
      <c r="E250" s="150" t="s">
        <v>496</v>
      </c>
      <c r="F250" s="42"/>
      <c r="G250" s="31"/>
      <c r="H250" s="13"/>
      <c r="I250" s="11"/>
      <c r="J250" s="31" t="s">
        <v>486</v>
      </c>
      <c r="K250" s="11">
        <v>0.75</v>
      </c>
      <c r="L250" s="11">
        <f t="shared" si="4"/>
        <v>0.75</v>
      </c>
      <c r="M250" s="31"/>
    </row>
    <row r="251" spans="1:13" s="17" customFormat="1" ht="12.75">
      <c r="A251" s="11">
        <v>631</v>
      </c>
      <c r="B251" s="73" t="s">
        <v>1205</v>
      </c>
      <c r="C251" s="151" t="s">
        <v>289</v>
      </c>
      <c r="D251" s="73"/>
      <c r="E251" s="107" t="s">
        <v>1170</v>
      </c>
      <c r="F251" s="155"/>
      <c r="G251" s="11"/>
      <c r="H251" s="31" t="s">
        <v>719</v>
      </c>
      <c r="I251" s="45">
        <v>0.1</v>
      </c>
      <c r="J251" s="73"/>
      <c r="K251" s="45"/>
      <c r="L251" s="11">
        <f t="shared" si="4"/>
        <v>0.1</v>
      </c>
      <c r="M251" s="11"/>
    </row>
    <row r="252" spans="1:13" s="17" customFormat="1" ht="12.75">
      <c r="A252" s="11">
        <v>281</v>
      </c>
      <c r="B252" s="73" t="s">
        <v>1251</v>
      </c>
      <c r="C252" s="151" t="s">
        <v>289</v>
      </c>
      <c r="D252" s="73"/>
      <c r="E252" s="107" t="s">
        <v>1223</v>
      </c>
      <c r="F252" s="155"/>
      <c r="G252" s="11"/>
      <c r="H252" s="31" t="s">
        <v>736</v>
      </c>
      <c r="I252" s="45">
        <v>0.5</v>
      </c>
      <c r="J252" s="73"/>
      <c r="K252" s="45"/>
      <c r="L252" s="11">
        <f t="shared" si="4"/>
        <v>0.5</v>
      </c>
      <c r="M252" s="11"/>
    </row>
    <row r="253" spans="1:13" s="17" customFormat="1" ht="12.75">
      <c r="A253" s="11">
        <v>632</v>
      </c>
      <c r="B253" s="73" t="s">
        <v>1413</v>
      </c>
      <c r="C253" s="151" t="s">
        <v>32</v>
      </c>
      <c r="D253" s="73"/>
      <c r="E253" s="107" t="s">
        <v>1192</v>
      </c>
      <c r="F253" s="91"/>
      <c r="G253" s="11"/>
      <c r="H253" s="31" t="s">
        <v>719</v>
      </c>
      <c r="I253" s="45">
        <v>0.1</v>
      </c>
      <c r="J253" s="73"/>
      <c r="K253" s="11"/>
      <c r="L253" s="11">
        <f t="shared" si="4"/>
        <v>0.1</v>
      </c>
      <c r="M253" s="11"/>
    </row>
    <row r="254" spans="1:13" s="17" customFormat="1" ht="12.75">
      <c r="A254" s="11">
        <v>116</v>
      </c>
      <c r="B254" s="73" t="s">
        <v>638</v>
      </c>
      <c r="C254" s="94" t="s">
        <v>32</v>
      </c>
      <c r="D254" s="31"/>
      <c r="E254" s="94" t="s">
        <v>633</v>
      </c>
      <c r="F254" s="224" t="s">
        <v>641</v>
      </c>
      <c r="G254" s="31">
        <v>1</v>
      </c>
      <c r="H254" s="13"/>
      <c r="I254" s="11"/>
      <c r="J254" s="31"/>
      <c r="K254" s="11"/>
      <c r="L254" s="11">
        <f t="shared" si="4"/>
        <v>1</v>
      </c>
      <c r="M254" s="31"/>
    </row>
    <row r="255" spans="1:13" s="17" customFormat="1" ht="12.75">
      <c r="A255" s="11">
        <v>117</v>
      </c>
      <c r="B255" s="73" t="s">
        <v>36</v>
      </c>
      <c r="C255" s="31" t="s">
        <v>32</v>
      </c>
      <c r="D255" s="37" t="s">
        <v>393</v>
      </c>
      <c r="E255" s="37"/>
      <c r="F255" s="42"/>
      <c r="G255" s="31"/>
      <c r="H255" s="31"/>
      <c r="I255" s="45"/>
      <c r="J255" s="31" t="s">
        <v>97</v>
      </c>
      <c r="K255" s="11">
        <v>1</v>
      </c>
      <c r="L255" s="11">
        <f t="shared" si="4"/>
        <v>1</v>
      </c>
      <c r="M255" s="31"/>
    </row>
    <row r="256" spans="1:13" s="17" customFormat="1" ht="12.75">
      <c r="A256" s="11">
        <v>282</v>
      </c>
      <c r="B256" s="227" t="s">
        <v>36</v>
      </c>
      <c r="C256" s="73" t="s">
        <v>32</v>
      </c>
      <c r="D256" s="163" t="s">
        <v>1578</v>
      </c>
      <c r="E256" s="12"/>
      <c r="F256" s="12"/>
      <c r="G256" s="11"/>
      <c r="H256" s="163" t="s">
        <v>1559</v>
      </c>
      <c r="I256" s="351">
        <v>0.5</v>
      </c>
      <c r="J256" s="73"/>
      <c r="K256" s="11"/>
      <c r="L256" s="11">
        <f t="shared" si="4"/>
        <v>0.5</v>
      </c>
      <c r="M256" s="11"/>
    </row>
    <row r="257" spans="1:13" s="17" customFormat="1" ht="12.75">
      <c r="A257" s="11">
        <v>508</v>
      </c>
      <c r="B257" s="73" t="s">
        <v>715</v>
      </c>
      <c r="C257" s="151" t="s">
        <v>32</v>
      </c>
      <c r="D257" s="73"/>
      <c r="E257" s="107" t="s">
        <v>1194</v>
      </c>
      <c r="F257" s="91"/>
      <c r="G257" s="11"/>
      <c r="H257" s="31" t="s">
        <v>713</v>
      </c>
      <c r="I257" s="45">
        <v>0.125</v>
      </c>
      <c r="J257" s="73"/>
      <c r="K257" s="11"/>
      <c r="L257" s="11">
        <f t="shared" si="4"/>
        <v>0.125</v>
      </c>
      <c r="M257" s="11"/>
    </row>
    <row r="258" spans="1:13" s="17" customFormat="1" ht="12.75">
      <c r="A258" s="11">
        <v>633</v>
      </c>
      <c r="B258" s="73" t="s">
        <v>1231</v>
      </c>
      <c r="C258" s="151" t="s">
        <v>32</v>
      </c>
      <c r="D258" s="73"/>
      <c r="E258" s="107" t="s">
        <v>1218</v>
      </c>
      <c r="F258" s="155"/>
      <c r="G258" s="11"/>
      <c r="H258" s="31" t="s">
        <v>719</v>
      </c>
      <c r="I258" s="45">
        <v>0.1</v>
      </c>
      <c r="J258" s="73"/>
      <c r="K258" s="45"/>
      <c r="L258" s="11">
        <f t="shared" si="4"/>
        <v>0.1</v>
      </c>
      <c r="M258" s="11"/>
    </row>
    <row r="259" spans="1:13" s="17" customFormat="1" ht="12.75">
      <c r="A259" s="11">
        <v>382</v>
      </c>
      <c r="B259" s="73" t="s">
        <v>285</v>
      </c>
      <c r="C259" s="151" t="s">
        <v>32</v>
      </c>
      <c r="D259" s="73"/>
      <c r="E259" s="107" t="s">
        <v>1060</v>
      </c>
      <c r="F259" s="91"/>
      <c r="G259" s="11"/>
      <c r="H259" s="31" t="s">
        <v>802</v>
      </c>
      <c r="I259" s="45">
        <v>0.25</v>
      </c>
      <c r="J259" s="73"/>
      <c r="K259" s="11"/>
      <c r="L259" s="11">
        <f t="shared" si="4"/>
        <v>0.25</v>
      </c>
      <c r="M259" s="11"/>
    </row>
    <row r="260" spans="1:13" s="17" customFormat="1" ht="12.75">
      <c r="A260" s="11">
        <v>634</v>
      </c>
      <c r="B260" s="73" t="s">
        <v>1208</v>
      </c>
      <c r="C260" s="151" t="s">
        <v>32</v>
      </c>
      <c r="D260" s="73"/>
      <c r="E260" s="107" t="s">
        <v>899</v>
      </c>
      <c r="F260" s="155"/>
      <c r="G260" s="11"/>
      <c r="H260" s="31" t="s">
        <v>719</v>
      </c>
      <c r="I260" s="45">
        <v>0.1</v>
      </c>
      <c r="J260" s="73"/>
      <c r="K260" s="45"/>
      <c r="L260" s="11">
        <f t="shared" si="4"/>
        <v>0.1</v>
      </c>
      <c r="M260" s="11"/>
    </row>
    <row r="261" spans="1:13" ht="12.75">
      <c r="A261" s="11">
        <v>118</v>
      </c>
      <c r="B261" s="150" t="s">
        <v>1720</v>
      </c>
      <c r="C261" s="31" t="s">
        <v>131</v>
      </c>
      <c r="D261" s="31" t="s">
        <v>391</v>
      </c>
      <c r="E261" s="10"/>
      <c r="F261" s="116"/>
      <c r="G261" s="78"/>
      <c r="H261" s="13"/>
      <c r="I261" s="45"/>
      <c r="J261" s="13" t="s">
        <v>295</v>
      </c>
      <c r="K261" s="11">
        <v>1</v>
      </c>
      <c r="L261" s="11">
        <f t="shared" si="4"/>
        <v>1</v>
      </c>
      <c r="M261" s="31"/>
    </row>
    <row r="262" spans="1:13" s="67" customFormat="1" ht="38.25">
      <c r="A262" s="11">
        <v>7</v>
      </c>
      <c r="B262" s="55" t="s">
        <v>138</v>
      </c>
      <c r="C262" s="94" t="s">
        <v>131</v>
      </c>
      <c r="D262" s="47"/>
      <c r="E262" s="94" t="s">
        <v>359</v>
      </c>
      <c r="F262" s="382" t="s">
        <v>2490</v>
      </c>
      <c r="G262" s="47">
        <v>2</v>
      </c>
      <c r="H262" s="10" t="s">
        <v>2150</v>
      </c>
      <c r="I262" s="22">
        <v>0.92</v>
      </c>
      <c r="J262" s="47" t="s">
        <v>97</v>
      </c>
      <c r="K262" s="22">
        <v>1</v>
      </c>
      <c r="L262" s="22">
        <f t="shared" si="4"/>
        <v>3.92</v>
      </c>
      <c r="M262" s="47"/>
    </row>
    <row r="263" spans="1:13" ht="12.75">
      <c r="A263" s="11">
        <v>635</v>
      </c>
      <c r="B263" s="73" t="s">
        <v>138</v>
      </c>
      <c r="C263" s="151" t="s">
        <v>131</v>
      </c>
      <c r="D263" s="73"/>
      <c r="E263" s="107" t="s">
        <v>1218</v>
      </c>
      <c r="F263" s="155"/>
      <c r="G263" s="11"/>
      <c r="H263" s="31" t="s">
        <v>719</v>
      </c>
      <c r="I263" s="45">
        <v>0.1</v>
      </c>
      <c r="J263" s="73"/>
      <c r="K263" s="45"/>
      <c r="L263" s="11">
        <f t="shared" si="4"/>
        <v>0.1</v>
      </c>
      <c r="M263" s="11"/>
    </row>
    <row r="264" spans="1:13" ht="12.75">
      <c r="A264" s="11">
        <v>434</v>
      </c>
      <c r="B264" s="73" t="s">
        <v>1035</v>
      </c>
      <c r="C264" s="151" t="s">
        <v>131</v>
      </c>
      <c r="D264" s="73"/>
      <c r="E264" s="107" t="s">
        <v>1223</v>
      </c>
      <c r="F264" s="155"/>
      <c r="G264" s="11"/>
      <c r="H264" s="31" t="s">
        <v>729</v>
      </c>
      <c r="I264" s="45">
        <v>0.167</v>
      </c>
      <c r="J264" s="73"/>
      <c r="K264" s="45"/>
      <c r="L264" s="11">
        <f t="shared" si="4"/>
        <v>0.167</v>
      </c>
      <c r="M264" s="11"/>
    </row>
    <row r="265" spans="1:13" ht="12.75">
      <c r="A265" s="11">
        <v>283</v>
      </c>
      <c r="B265" s="73" t="s">
        <v>208</v>
      </c>
      <c r="C265" s="151" t="s">
        <v>1294</v>
      </c>
      <c r="D265" s="73"/>
      <c r="E265" s="107" t="s">
        <v>899</v>
      </c>
      <c r="F265" s="91"/>
      <c r="G265" s="11"/>
      <c r="H265" s="31" t="s">
        <v>736</v>
      </c>
      <c r="I265" s="45">
        <v>0.5</v>
      </c>
      <c r="J265" s="73"/>
      <c r="K265" s="11"/>
      <c r="L265" s="11">
        <f t="shared" si="4"/>
        <v>0.5</v>
      </c>
      <c r="M265" s="11"/>
    </row>
    <row r="266" spans="1:13" ht="12.75">
      <c r="A266" s="11">
        <v>636</v>
      </c>
      <c r="B266" s="31" t="s">
        <v>1319</v>
      </c>
      <c r="C266" s="226" t="s">
        <v>1316</v>
      </c>
      <c r="D266" s="73"/>
      <c r="E266" s="217" t="s">
        <v>1308</v>
      </c>
      <c r="F266" s="91"/>
      <c r="G266" s="11"/>
      <c r="H266" s="31" t="s">
        <v>719</v>
      </c>
      <c r="I266" s="45">
        <v>0.1</v>
      </c>
      <c r="J266" s="73"/>
      <c r="K266" s="11"/>
      <c r="L266" s="11">
        <f t="shared" si="4"/>
        <v>0.1</v>
      </c>
      <c r="M266" s="11"/>
    </row>
    <row r="267" spans="1:13" ht="12.75">
      <c r="A267" s="11">
        <v>119</v>
      </c>
      <c r="B267" s="73" t="s">
        <v>1730</v>
      </c>
      <c r="C267" s="12" t="s">
        <v>1316</v>
      </c>
      <c r="D267" s="37"/>
      <c r="E267" s="151" t="s">
        <v>375</v>
      </c>
      <c r="F267" s="42"/>
      <c r="G267" s="31"/>
      <c r="H267" s="13"/>
      <c r="I267" s="11"/>
      <c r="J267" s="31" t="s">
        <v>97</v>
      </c>
      <c r="K267" s="11">
        <v>1</v>
      </c>
      <c r="L267" s="11">
        <f aca="true" t="shared" si="5" ref="L267:L330">K267+I267+G267</f>
        <v>1</v>
      </c>
      <c r="M267" s="31"/>
    </row>
    <row r="268" spans="1:13" ht="12.75">
      <c r="A268" s="11">
        <v>637</v>
      </c>
      <c r="B268" s="73" t="s">
        <v>1265</v>
      </c>
      <c r="C268" s="151" t="s">
        <v>210</v>
      </c>
      <c r="D268" s="73"/>
      <c r="E268" s="107" t="s">
        <v>1228</v>
      </c>
      <c r="F268" s="91"/>
      <c r="G268" s="11"/>
      <c r="H268" s="31" t="s">
        <v>719</v>
      </c>
      <c r="I268" s="45">
        <v>0.1</v>
      </c>
      <c r="J268" s="73"/>
      <c r="K268" s="11"/>
      <c r="L268" s="11">
        <f t="shared" si="5"/>
        <v>0.1</v>
      </c>
      <c r="M268" s="11"/>
    </row>
    <row r="269" spans="1:13" s="108" customFormat="1" ht="51">
      <c r="A269" s="11">
        <v>5</v>
      </c>
      <c r="B269" s="61" t="s">
        <v>647</v>
      </c>
      <c r="C269" s="23" t="s">
        <v>210</v>
      </c>
      <c r="D269" s="64" t="s">
        <v>392</v>
      </c>
      <c r="E269" s="64"/>
      <c r="F269" s="287" t="s">
        <v>646</v>
      </c>
      <c r="G269" s="383">
        <v>0.5</v>
      </c>
      <c r="H269" s="384" t="s">
        <v>2646</v>
      </c>
      <c r="I269" s="5">
        <v>1.25</v>
      </c>
      <c r="J269" s="23" t="s">
        <v>2151</v>
      </c>
      <c r="K269" s="5">
        <v>2.5</v>
      </c>
      <c r="L269" s="5">
        <f t="shared" si="5"/>
        <v>4.25</v>
      </c>
      <c r="M269" s="64" t="s">
        <v>2145</v>
      </c>
    </row>
    <row r="270" spans="1:13" ht="12.75">
      <c r="A270" s="11">
        <v>638</v>
      </c>
      <c r="B270" s="73" t="s">
        <v>1335</v>
      </c>
      <c r="C270" s="151" t="s">
        <v>210</v>
      </c>
      <c r="D270" s="73"/>
      <c r="E270" s="107" t="s">
        <v>1292</v>
      </c>
      <c r="F270" s="91"/>
      <c r="G270" s="11"/>
      <c r="H270" s="31" t="s">
        <v>719</v>
      </c>
      <c r="I270" s="45">
        <v>0.1</v>
      </c>
      <c r="J270" s="73"/>
      <c r="K270" s="11"/>
      <c r="L270" s="11">
        <f t="shared" si="5"/>
        <v>0.1</v>
      </c>
      <c r="M270" s="11"/>
    </row>
    <row r="271" spans="1:13" ht="12.75">
      <c r="A271" s="11">
        <v>120</v>
      </c>
      <c r="B271" s="73" t="s">
        <v>816</v>
      </c>
      <c r="C271" s="151" t="s">
        <v>210</v>
      </c>
      <c r="D271" s="73" t="s">
        <v>394</v>
      </c>
      <c r="E271" s="107"/>
      <c r="F271" s="155" t="s">
        <v>2503</v>
      </c>
      <c r="G271" s="11">
        <v>1</v>
      </c>
      <c r="H271" s="31"/>
      <c r="I271" s="45"/>
      <c r="J271" s="73"/>
      <c r="K271" s="45"/>
      <c r="L271" s="11">
        <f t="shared" si="5"/>
        <v>1</v>
      </c>
      <c r="M271" s="11"/>
    </row>
    <row r="272" spans="1:13" ht="12.75">
      <c r="A272" s="11">
        <v>639</v>
      </c>
      <c r="B272" s="73" t="s">
        <v>288</v>
      </c>
      <c r="C272" s="151" t="s">
        <v>210</v>
      </c>
      <c r="D272" s="73"/>
      <c r="E272" s="107" t="s">
        <v>1101</v>
      </c>
      <c r="F272" s="91"/>
      <c r="G272" s="11"/>
      <c r="H272" s="31" t="s">
        <v>719</v>
      </c>
      <c r="I272" s="45">
        <v>0.1</v>
      </c>
      <c r="J272" s="73"/>
      <c r="K272" s="11"/>
      <c r="L272" s="11">
        <f t="shared" si="5"/>
        <v>0.1</v>
      </c>
      <c r="M272" s="11"/>
    </row>
    <row r="273" spans="1:13" ht="12.75">
      <c r="A273" s="11">
        <v>640</v>
      </c>
      <c r="B273" s="73" t="s">
        <v>807</v>
      </c>
      <c r="C273" s="151" t="s">
        <v>210</v>
      </c>
      <c r="D273" s="73"/>
      <c r="E273" s="107" t="s">
        <v>1170</v>
      </c>
      <c r="F273" s="155"/>
      <c r="G273" s="11"/>
      <c r="H273" s="31" t="s">
        <v>719</v>
      </c>
      <c r="I273" s="45">
        <v>0.1</v>
      </c>
      <c r="J273" s="73"/>
      <c r="K273" s="45"/>
      <c r="L273" s="11">
        <f t="shared" si="5"/>
        <v>0.1</v>
      </c>
      <c r="M273" s="11"/>
    </row>
    <row r="274" spans="1:13" ht="12.75">
      <c r="A274" s="11">
        <v>383</v>
      </c>
      <c r="B274" s="73" t="s">
        <v>344</v>
      </c>
      <c r="C274" s="151" t="s">
        <v>210</v>
      </c>
      <c r="D274" s="73"/>
      <c r="E274" s="107" t="s">
        <v>1170</v>
      </c>
      <c r="F274" s="155"/>
      <c r="G274" s="11"/>
      <c r="H274" s="31" t="s">
        <v>802</v>
      </c>
      <c r="I274" s="45">
        <v>0.25</v>
      </c>
      <c r="J274" s="73"/>
      <c r="K274" s="45"/>
      <c r="L274" s="11">
        <f t="shared" si="5"/>
        <v>0.25</v>
      </c>
      <c r="M274" s="11"/>
    </row>
    <row r="275" spans="1:13" ht="12.75">
      <c r="A275" s="11">
        <v>641</v>
      </c>
      <c r="B275" s="73" t="s">
        <v>133</v>
      </c>
      <c r="C275" s="151" t="s">
        <v>210</v>
      </c>
      <c r="D275" s="73"/>
      <c r="E275" s="107" t="s">
        <v>1452</v>
      </c>
      <c r="F275" s="91"/>
      <c r="G275" s="11"/>
      <c r="H275" s="31" t="s">
        <v>719</v>
      </c>
      <c r="I275" s="45">
        <v>0.1</v>
      </c>
      <c r="J275" s="73"/>
      <c r="K275" s="11"/>
      <c r="L275" s="11">
        <f t="shared" si="5"/>
        <v>0.1</v>
      </c>
      <c r="M275" s="11"/>
    </row>
    <row r="276" spans="1:13" ht="12.75">
      <c r="A276" s="11">
        <v>232</v>
      </c>
      <c r="B276" s="73" t="s">
        <v>1725</v>
      </c>
      <c r="C276" s="31" t="s">
        <v>210</v>
      </c>
      <c r="D276" s="37"/>
      <c r="E276" s="31" t="s">
        <v>504</v>
      </c>
      <c r="F276" s="42"/>
      <c r="G276" s="31"/>
      <c r="H276" s="13"/>
      <c r="I276" s="11"/>
      <c r="J276" s="31" t="s">
        <v>483</v>
      </c>
      <c r="K276" s="11">
        <v>0.6</v>
      </c>
      <c r="L276" s="11">
        <f t="shared" si="5"/>
        <v>0.6</v>
      </c>
      <c r="M276" s="31"/>
    </row>
    <row r="277" spans="1:13" ht="12.75">
      <c r="A277" s="11">
        <v>384</v>
      </c>
      <c r="B277" s="227" t="s">
        <v>2125</v>
      </c>
      <c r="C277" s="73" t="s">
        <v>210</v>
      </c>
      <c r="D277" s="163" t="s">
        <v>1582</v>
      </c>
      <c r="E277" s="12"/>
      <c r="F277" s="12"/>
      <c r="G277" s="11"/>
      <c r="H277" s="163">
        <f>H271</f>
        <v>0</v>
      </c>
      <c r="I277" s="351">
        <v>0.25</v>
      </c>
      <c r="J277" s="73"/>
      <c r="K277" s="11"/>
      <c r="L277" s="11">
        <f t="shared" si="5"/>
        <v>0.25</v>
      </c>
      <c r="M277" s="11"/>
    </row>
    <row r="278" spans="1:13" ht="12.75">
      <c r="A278" s="11">
        <v>509</v>
      </c>
      <c r="B278" s="73" t="s">
        <v>1220</v>
      </c>
      <c r="C278" s="151" t="s">
        <v>210</v>
      </c>
      <c r="D278" s="73"/>
      <c r="E278" s="107" t="s">
        <v>1211</v>
      </c>
      <c r="F278" s="155"/>
      <c r="G278" s="11"/>
      <c r="H278" s="31" t="s">
        <v>713</v>
      </c>
      <c r="I278" s="45">
        <v>0.125</v>
      </c>
      <c r="J278" s="73"/>
      <c r="K278" s="45"/>
      <c r="L278" s="11">
        <f t="shared" si="5"/>
        <v>0.125</v>
      </c>
      <c r="M278" s="11"/>
    </row>
    <row r="279" spans="1:13" ht="12.75">
      <c r="A279" s="11">
        <v>385</v>
      </c>
      <c r="B279" s="73" t="s">
        <v>1184</v>
      </c>
      <c r="C279" s="151" t="s">
        <v>821</v>
      </c>
      <c r="D279" s="73"/>
      <c r="E279" s="107" t="s">
        <v>1185</v>
      </c>
      <c r="F279" s="155"/>
      <c r="G279" s="11"/>
      <c r="H279" s="31" t="s">
        <v>802</v>
      </c>
      <c r="I279" s="45">
        <v>0.25</v>
      </c>
      <c r="J279" s="73"/>
      <c r="K279" s="45"/>
      <c r="L279" s="11">
        <f t="shared" si="5"/>
        <v>0.25</v>
      </c>
      <c r="M279" s="11"/>
    </row>
    <row r="280" spans="1:13" ht="12.75">
      <c r="A280" s="11">
        <v>510</v>
      </c>
      <c r="B280" s="73" t="s">
        <v>1469</v>
      </c>
      <c r="C280" s="151" t="s">
        <v>1470</v>
      </c>
      <c r="D280" s="73"/>
      <c r="E280" s="107" t="s">
        <v>1457</v>
      </c>
      <c r="F280" s="91"/>
      <c r="G280" s="11"/>
      <c r="H280" s="31" t="s">
        <v>713</v>
      </c>
      <c r="I280" s="45">
        <v>0.125</v>
      </c>
      <c r="J280" s="73"/>
      <c r="K280" s="11"/>
      <c r="L280" s="11">
        <f t="shared" si="5"/>
        <v>0.125</v>
      </c>
      <c r="M280" s="11"/>
    </row>
    <row r="281" spans="1:13" ht="12.75">
      <c r="A281" s="11">
        <v>642</v>
      </c>
      <c r="B281" s="73" t="s">
        <v>1410</v>
      </c>
      <c r="C281" s="151" t="s">
        <v>241</v>
      </c>
      <c r="D281" s="73"/>
      <c r="E281" s="107" t="s">
        <v>1192</v>
      </c>
      <c r="F281" s="91"/>
      <c r="G281" s="11"/>
      <c r="H281" s="31" t="s">
        <v>719</v>
      </c>
      <c r="I281" s="45">
        <v>0.1</v>
      </c>
      <c r="J281" s="73"/>
      <c r="K281" s="11"/>
      <c r="L281" s="11">
        <f t="shared" si="5"/>
        <v>0.1</v>
      </c>
      <c r="M281" s="11"/>
    </row>
    <row r="282" spans="1:13" s="148" customFormat="1" ht="12.75">
      <c r="A282" s="11">
        <v>205</v>
      </c>
      <c r="B282" s="73" t="s">
        <v>1854</v>
      </c>
      <c r="C282" s="12" t="s">
        <v>241</v>
      </c>
      <c r="D282" s="31"/>
      <c r="E282" s="37" t="s">
        <v>368</v>
      </c>
      <c r="F282" s="42"/>
      <c r="G282" s="31"/>
      <c r="H282" s="13"/>
      <c r="I282" s="11"/>
      <c r="J282" s="31" t="s">
        <v>96</v>
      </c>
      <c r="K282" s="11">
        <v>0.75</v>
      </c>
      <c r="L282" s="11">
        <f t="shared" si="5"/>
        <v>0.75</v>
      </c>
      <c r="M282" s="31"/>
    </row>
    <row r="283" spans="1:13" ht="12.75">
      <c r="A283" s="11">
        <v>386</v>
      </c>
      <c r="B283" s="227" t="s">
        <v>654</v>
      </c>
      <c r="C283" s="73" t="s">
        <v>241</v>
      </c>
      <c r="D283" s="163" t="s">
        <v>1576</v>
      </c>
      <c r="E283" s="12"/>
      <c r="F283" s="12"/>
      <c r="G283" s="11"/>
      <c r="H283" s="163" t="s">
        <v>1563</v>
      </c>
      <c r="I283" s="351">
        <v>0.25</v>
      </c>
      <c r="J283" s="73"/>
      <c r="K283" s="11"/>
      <c r="L283" s="11">
        <f t="shared" si="5"/>
        <v>0.25</v>
      </c>
      <c r="M283" s="11"/>
    </row>
    <row r="284" spans="1:13" ht="12.75">
      <c r="A284" s="11">
        <v>643</v>
      </c>
      <c r="B284" s="73" t="s">
        <v>288</v>
      </c>
      <c r="C284" s="151" t="s">
        <v>241</v>
      </c>
      <c r="D284" s="73"/>
      <c r="E284" s="107" t="s">
        <v>1072</v>
      </c>
      <c r="F284" s="155"/>
      <c r="G284" s="11"/>
      <c r="H284" s="31" t="s">
        <v>719</v>
      </c>
      <c r="I284" s="45">
        <v>0.1</v>
      </c>
      <c r="J284" s="73"/>
      <c r="K284" s="45"/>
      <c r="L284" s="11">
        <f t="shared" si="5"/>
        <v>0.1</v>
      </c>
      <c r="M284" s="11"/>
    </row>
    <row r="285" spans="1:13" ht="25.5">
      <c r="A285" s="11">
        <v>6</v>
      </c>
      <c r="B285" s="74" t="s">
        <v>367</v>
      </c>
      <c r="C285" s="39" t="s">
        <v>241</v>
      </c>
      <c r="D285" s="77"/>
      <c r="E285" s="39" t="s">
        <v>369</v>
      </c>
      <c r="F285" s="308" t="s">
        <v>2537</v>
      </c>
      <c r="G285" s="39">
        <v>2</v>
      </c>
      <c r="H285" s="50"/>
      <c r="I285" s="350"/>
      <c r="J285" s="39" t="s">
        <v>194</v>
      </c>
      <c r="K285" s="350">
        <v>2</v>
      </c>
      <c r="L285" s="350">
        <f t="shared" si="5"/>
        <v>4</v>
      </c>
      <c r="M285" s="39"/>
    </row>
    <row r="286" spans="1:13" ht="12.75">
      <c r="A286" s="11">
        <v>185</v>
      </c>
      <c r="B286" s="14" t="s">
        <v>654</v>
      </c>
      <c r="C286" s="14" t="s">
        <v>656</v>
      </c>
      <c r="D286" s="14" t="s">
        <v>408</v>
      </c>
      <c r="E286" s="111"/>
      <c r="F286" s="111" t="s">
        <v>657</v>
      </c>
      <c r="G286" s="31">
        <v>0.33</v>
      </c>
      <c r="H286" s="31" t="s">
        <v>2667</v>
      </c>
      <c r="I286" s="45">
        <v>0.5</v>
      </c>
      <c r="J286" s="31"/>
      <c r="K286" s="11"/>
      <c r="L286" s="11">
        <f t="shared" si="5"/>
        <v>0.8300000000000001</v>
      </c>
      <c r="M286" s="31"/>
    </row>
    <row r="287" spans="1:13" ht="25.5">
      <c r="A287" s="11">
        <v>35</v>
      </c>
      <c r="B287" s="55" t="s">
        <v>2020</v>
      </c>
      <c r="C287" s="12" t="s">
        <v>55</v>
      </c>
      <c r="D287" s="10" t="s">
        <v>384</v>
      </c>
      <c r="E287" s="37"/>
      <c r="F287" s="88"/>
      <c r="G287" s="31"/>
      <c r="H287" s="165" t="s">
        <v>2669</v>
      </c>
      <c r="I287" s="11">
        <v>1</v>
      </c>
      <c r="J287" s="31" t="s">
        <v>96</v>
      </c>
      <c r="K287" s="11">
        <v>0.75</v>
      </c>
      <c r="L287" s="11">
        <f t="shared" si="5"/>
        <v>1.75</v>
      </c>
      <c r="M287" s="31"/>
    </row>
    <row r="288" spans="1:13" ht="12.75">
      <c r="A288" s="11">
        <v>644</v>
      </c>
      <c r="B288" s="73" t="s">
        <v>1239</v>
      </c>
      <c r="C288" s="151" t="s">
        <v>55</v>
      </c>
      <c r="D288" s="73"/>
      <c r="E288" s="107" t="s">
        <v>1218</v>
      </c>
      <c r="F288" s="155"/>
      <c r="G288" s="11"/>
      <c r="H288" s="31" t="s">
        <v>719</v>
      </c>
      <c r="I288" s="45">
        <v>0.1</v>
      </c>
      <c r="J288" s="73"/>
      <c r="K288" s="45"/>
      <c r="L288" s="11">
        <f t="shared" si="5"/>
        <v>0.1</v>
      </c>
      <c r="M288" s="11"/>
    </row>
    <row r="289" spans="1:13" ht="12.75">
      <c r="A289" s="11">
        <v>645</v>
      </c>
      <c r="B289" s="73" t="s">
        <v>1242</v>
      </c>
      <c r="C289" s="151" t="s">
        <v>55</v>
      </c>
      <c r="D289" s="73"/>
      <c r="E289" s="107" t="s">
        <v>1218</v>
      </c>
      <c r="F289" s="155"/>
      <c r="G289" s="11"/>
      <c r="H289" s="31" t="s">
        <v>719</v>
      </c>
      <c r="I289" s="45">
        <v>0.1</v>
      </c>
      <c r="J289" s="73"/>
      <c r="K289" s="45"/>
      <c r="L289" s="11">
        <f t="shared" si="5"/>
        <v>0.1</v>
      </c>
      <c r="M289" s="11"/>
    </row>
    <row r="290" spans="1:13" ht="12.75">
      <c r="A290" s="11">
        <v>121</v>
      </c>
      <c r="B290" s="150" t="s">
        <v>2015</v>
      </c>
      <c r="C290" s="12" t="s">
        <v>55</v>
      </c>
      <c r="D290" s="37"/>
      <c r="E290" s="31" t="s">
        <v>396</v>
      </c>
      <c r="F290" s="31"/>
      <c r="G290" s="31"/>
      <c r="H290" s="13"/>
      <c r="I290" s="11"/>
      <c r="J290" s="31" t="s">
        <v>97</v>
      </c>
      <c r="K290" s="11">
        <v>1</v>
      </c>
      <c r="L290" s="11">
        <f t="shared" si="5"/>
        <v>1</v>
      </c>
      <c r="M290" s="31"/>
    </row>
    <row r="291" spans="1:13" ht="12.75">
      <c r="A291" s="11">
        <v>233</v>
      </c>
      <c r="B291" s="150" t="s">
        <v>2021</v>
      </c>
      <c r="C291" s="31" t="s">
        <v>55</v>
      </c>
      <c r="D291" s="37"/>
      <c r="E291" s="150" t="s">
        <v>368</v>
      </c>
      <c r="F291" s="31"/>
      <c r="G291" s="31"/>
      <c r="H291" s="13"/>
      <c r="I291" s="11"/>
      <c r="J291" s="31" t="s">
        <v>483</v>
      </c>
      <c r="K291" s="11">
        <v>0.6</v>
      </c>
      <c r="L291" s="11">
        <f t="shared" si="5"/>
        <v>0.6</v>
      </c>
      <c r="M291" s="31"/>
    </row>
    <row r="292" spans="1:13" ht="12.75">
      <c r="A292" s="11">
        <v>435</v>
      </c>
      <c r="B292" s="73" t="s">
        <v>909</v>
      </c>
      <c r="C292" s="151" t="s">
        <v>55</v>
      </c>
      <c r="D292" s="73"/>
      <c r="E292" s="102" t="s">
        <v>1057</v>
      </c>
      <c r="F292" s="91"/>
      <c r="G292" s="11"/>
      <c r="H292" s="31" t="s">
        <v>729</v>
      </c>
      <c r="I292" s="45">
        <v>0.167</v>
      </c>
      <c r="J292" s="73"/>
      <c r="K292" s="11"/>
      <c r="L292" s="11">
        <f t="shared" si="5"/>
        <v>0.167</v>
      </c>
      <c r="M292" s="11"/>
    </row>
    <row r="293" spans="1:13" ht="12.75">
      <c r="A293" s="11">
        <v>646</v>
      </c>
      <c r="B293" s="73" t="s">
        <v>1336</v>
      </c>
      <c r="C293" s="151" t="s">
        <v>55</v>
      </c>
      <c r="D293" s="73"/>
      <c r="E293" s="107" t="s">
        <v>1292</v>
      </c>
      <c r="F293" s="91"/>
      <c r="G293" s="11"/>
      <c r="H293" s="31" t="s">
        <v>719</v>
      </c>
      <c r="I293" s="45">
        <v>0.1</v>
      </c>
      <c r="J293" s="73"/>
      <c r="K293" s="11"/>
      <c r="L293" s="11">
        <f t="shared" si="5"/>
        <v>0.1</v>
      </c>
      <c r="M293" s="11"/>
    </row>
    <row r="294" spans="1:13" ht="12.75">
      <c r="A294" s="11">
        <v>647</v>
      </c>
      <c r="B294" s="73" t="s">
        <v>1199</v>
      </c>
      <c r="C294" s="151" t="s">
        <v>55</v>
      </c>
      <c r="D294" s="73"/>
      <c r="E294" s="107" t="s">
        <v>1170</v>
      </c>
      <c r="F294" s="155"/>
      <c r="G294" s="11"/>
      <c r="H294" s="31" t="s">
        <v>719</v>
      </c>
      <c r="I294" s="45">
        <v>0.1</v>
      </c>
      <c r="J294" s="73"/>
      <c r="K294" s="45"/>
      <c r="L294" s="11">
        <f t="shared" si="5"/>
        <v>0.1</v>
      </c>
      <c r="M294" s="11"/>
    </row>
    <row r="295" spans="1:13" ht="12.75">
      <c r="A295" s="11">
        <v>38</v>
      </c>
      <c r="B295" s="73" t="s">
        <v>644</v>
      </c>
      <c r="C295" s="14" t="s">
        <v>55</v>
      </c>
      <c r="D295" s="14" t="s">
        <v>394</v>
      </c>
      <c r="E295" s="31"/>
      <c r="F295" s="111" t="s">
        <v>643</v>
      </c>
      <c r="G295" s="31">
        <v>0.5</v>
      </c>
      <c r="H295" s="163" t="s">
        <v>1561</v>
      </c>
      <c r="I295" s="45">
        <v>0.167</v>
      </c>
      <c r="J295" s="31" t="s">
        <v>97</v>
      </c>
      <c r="K295" s="11">
        <v>1</v>
      </c>
      <c r="L295" s="11">
        <f t="shared" si="5"/>
        <v>1.667</v>
      </c>
      <c r="M295" s="31"/>
    </row>
    <row r="296" spans="1:13" ht="12.75">
      <c r="A296" s="11">
        <v>21</v>
      </c>
      <c r="B296" s="102" t="s">
        <v>2022</v>
      </c>
      <c r="C296" s="31" t="s">
        <v>40</v>
      </c>
      <c r="D296" s="37" t="s">
        <v>356</v>
      </c>
      <c r="E296" s="115"/>
      <c r="F296" s="31" t="s">
        <v>2489</v>
      </c>
      <c r="G296" s="31">
        <v>1</v>
      </c>
      <c r="H296" s="13"/>
      <c r="I296" s="11"/>
      <c r="J296" s="31" t="s">
        <v>97</v>
      </c>
      <c r="K296" s="11">
        <v>1</v>
      </c>
      <c r="L296" s="11">
        <f t="shared" si="5"/>
        <v>2</v>
      </c>
      <c r="M296" s="31"/>
    </row>
    <row r="297" spans="1:13" ht="12.75">
      <c r="A297" s="11">
        <v>648</v>
      </c>
      <c r="B297" s="73" t="s">
        <v>1065</v>
      </c>
      <c r="C297" s="151" t="s">
        <v>117</v>
      </c>
      <c r="D297" s="73"/>
      <c r="E297" s="107" t="s">
        <v>1228</v>
      </c>
      <c r="F297" s="91"/>
      <c r="G297" s="11"/>
      <c r="H297" s="31" t="s">
        <v>719</v>
      </c>
      <c r="I297" s="45">
        <v>0.1</v>
      </c>
      <c r="J297" s="73"/>
      <c r="K297" s="11"/>
      <c r="L297" s="11">
        <f t="shared" si="5"/>
        <v>0.1</v>
      </c>
      <c r="M297" s="11"/>
    </row>
    <row r="298" spans="1:13" ht="12.75">
      <c r="A298" s="11">
        <v>436</v>
      </c>
      <c r="B298" s="73" t="s">
        <v>1367</v>
      </c>
      <c r="C298" s="151" t="s">
        <v>350</v>
      </c>
      <c r="D298" s="73"/>
      <c r="E298" s="107" t="s">
        <v>1296</v>
      </c>
      <c r="F298" s="91"/>
      <c r="G298" s="11"/>
      <c r="H298" s="31" t="s">
        <v>729</v>
      </c>
      <c r="I298" s="45">
        <v>0.167</v>
      </c>
      <c r="J298" s="73"/>
      <c r="K298" s="11"/>
      <c r="L298" s="11">
        <f t="shared" si="5"/>
        <v>0.167</v>
      </c>
      <c r="M298" s="11"/>
    </row>
    <row r="299" spans="1:13" ht="12.75">
      <c r="A299" s="11">
        <v>284</v>
      </c>
      <c r="B299" s="73" t="s">
        <v>288</v>
      </c>
      <c r="C299" s="94" t="s">
        <v>350</v>
      </c>
      <c r="D299" s="94" t="s">
        <v>449</v>
      </c>
      <c r="E299" s="31"/>
      <c r="F299" s="224" t="s">
        <v>661</v>
      </c>
      <c r="G299" s="31">
        <v>0.5</v>
      </c>
      <c r="H299" s="13"/>
      <c r="I299" s="11"/>
      <c r="J299" s="31"/>
      <c r="K299" s="11"/>
      <c r="L299" s="11">
        <f t="shared" si="5"/>
        <v>0.5</v>
      </c>
      <c r="M299" s="31"/>
    </row>
    <row r="300" spans="1:13" ht="12.75">
      <c r="A300" s="11">
        <v>649</v>
      </c>
      <c r="B300" s="73" t="s">
        <v>1206</v>
      </c>
      <c r="C300" s="151" t="s">
        <v>350</v>
      </c>
      <c r="D300" s="73"/>
      <c r="E300" s="107" t="s">
        <v>1218</v>
      </c>
      <c r="F300" s="155"/>
      <c r="G300" s="11"/>
      <c r="H300" s="31" t="s">
        <v>719</v>
      </c>
      <c r="I300" s="45">
        <v>0.1</v>
      </c>
      <c r="J300" s="73"/>
      <c r="K300" s="45"/>
      <c r="L300" s="11">
        <f t="shared" si="5"/>
        <v>0.1</v>
      </c>
      <c r="M300" s="11"/>
    </row>
    <row r="301" spans="1:13" ht="12.75">
      <c r="A301" s="11">
        <v>650</v>
      </c>
      <c r="B301" s="73" t="s">
        <v>1442</v>
      </c>
      <c r="C301" s="151" t="s">
        <v>350</v>
      </c>
      <c r="D301" s="73"/>
      <c r="E301" s="107" t="s">
        <v>1060</v>
      </c>
      <c r="F301" s="91"/>
      <c r="G301" s="11"/>
      <c r="H301" s="31" t="s">
        <v>719</v>
      </c>
      <c r="I301" s="45">
        <v>0.1</v>
      </c>
      <c r="J301" s="73"/>
      <c r="K301" s="11"/>
      <c r="L301" s="11">
        <f t="shared" si="5"/>
        <v>0.1</v>
      </c>
      <c r="M301" s="11"/>
    </row>
    <row r="302" spans="1:13" ht="12.75">
      <c r="A302" s="11">
        <v>651</v>
      </c>
      <c r="B302" s="73" t="s">
        <v>50</v>
      </c>
      <c r="C302" s="151" t="s">
        <v>1271</v>
      </c>
      <c r="D302" s="73"/>
      <c r="E302" s="107" t="s">
        <v>1203</v>
      </c>
      <c r="F302" s="91"/>
      <c r="G302" s="11"/>
      <c r="H302" s="31" t="s">
        <v>719</v>
      </c>
      <c r="I302" s="45">
        <v>0.1</v>
      </c>
      <c r="J302" s="73"/>
      <c r="K302" s="11"/>
      <c r="L302" s="11">
        <f t="shared" si="5"/>
        <v>0.1</v>
      </c>
      <c r="M302" s="11"/>
    </row>
    <row r="303" spans="1:13" ht="12.75">
      <c r="A303" s="11">
        <v>285</v>
      </c>
      <c r="B303" s="73" t="s">
        <v>1368</v>
      </c>
      <c r="C303" s="151" t="s">
        <v>1369</v>
      </c>
      <c r="D303" s="73"/>
      <c r="E303" s="107" t="s">
        <v>1296</v>
      </c>
      <c r="F303" s="91"/>
      <c r="G303" s="11"/>
      <c r="H303" s="31" t="s">
        <v>736</v>
      </c>
      <c r="I303" s="45">
        <v>0.5</v>
      </c>
      <c r="J303" s="73"/>
      <c r="K303" s="11"/>
      <c r="L303" s="11">
        <f t="shared" si="5"/>
        <v>0.5</v>
      </c>
      <c r="M303" s="11"/>
    </row>
    <row r="304" spans="1:13" ht="12.75">
      <c r="A304" s="11">
        <v>481</v>
      </c>
      <c r="B304" s="227" t="s">
        <v>2122</v>
      </c>
      <c r="C304" s="73" t="s">
        <v>332</v>
      </c>
      <c r="D304" s="73"/>
      <c r="E304" s="163" t="s">
        <v>1580</v>
      </c>
      <c r="F304" s="12"/>
      <c r="G304" s="11"/>
      <c r="H304" s="163" t="s">
        <v>1561</v>
      </c>
      <c r="I304" s="351">
        <v>0.16666666666666666</v>
      </c>
      <c r="J304" s="73"/>
      <c r="K304" s="11"/>
      <c r="L304" s="11">
        <f t="shared" si="5"/>
        <v>0.16666666666666666</v>
      </c>
      <c r="M304" s="11"/>
    </row>
    <row r="305" spans="1:13" ht="12.75">
      <c r="A305" s="11">
        <v>652</v>
      </c>
      <c r="B305" s="73" t="s">
        <v>1447</v>
      </c>
      <c r="C305" s="151" t="s">
        <v>263</v>
      </c>
      <c r="D305" s="73"/>
      <c r="E305" s="107" t="s">
        <v>1457</v>
      </c>
      <c r="F305" s="91"/>
      <c r="G305" s="11"/>
      <c r="H305" s="31" t="s">
        <v>719</v>
      </c>
      <c r="I305" s="45">
        <v>0.1</v>
      </c>
      <c r="J305" s="73"/>
      <c r="K305" s="11"/>
      <c r="L305" s="11">
        <f t="shared" si="5"/>
        <v>0.1</v>
      </c>
      <c r="M305" s="11"/>
    </row>
    <row r="306" spans="1:13" ht="12.75">
      <c r="A306" s="11">
        <v>653</v>
      </c>
      <c r="B306" s="73" t="s">
        <v>638</v>
      </c>
      <c r="C306" s="151" t="s">
        <v>263</v>
      </c>
      <c r="D306" s="73"/>
      <c r="E306" s="107" t="s">
        <v>1192</v>
      </c>
      <c r="F306" s="91"/>
      <c r="G306" s="11"/>
      <c r="H306" s="31" t="s">
        <v>719</v>
      </c>
      <c r="I306" s="45">
        <v>0.1</v>
      </c>
      <c r="J306" s="73"/>
      <c r="K306" s="11"/>
      <c r="L306" s="11">
        <f t="shared" si="5"/>
        <v>0.1</v>
      </c>
      <c r="M306" s="11"/>
    </row>
    <row r="307" spans="1:13" ht="12.75">
      <c r="A307" s="11">
        <v>511</v>
      </c>
      <c r="B307" s="73" t="s">
        <v>682</v>
      </c>
      <c r="C307" s="151" t="s">
        <v>263</v>
      </c>
      <c r="D307" s="73"/>
      <c r="E307" s="107" t="s">
        <v>1296</v>
      </c>
      <c r="F307" s="91"/>
      <c r="G307" s="11"/>
      <c r="H307" s="31" t="s">
        <v>713</v>
      </c>
      <c r="I307" s="45">
        <v>0.125</v>
      </c>
      <c r="J307" s="73"/>
      <c r="K307" s="11"/>
      <c r="L307" s="11">
        <f t="shared" si="5"/>
        <v>0.125</v>
      </c>
      <c r="M307" s="11"/>
    </row>
    <row r="308" spans="1:13" ht="12.75">
      <c r="A308" s="11">
        <v>49</v>
      </c>
      <c r="B308" s="101" t="s">
        <v>1724</v>
      </c>
      <c r="C308" s="12" t="s">
        <v>263</v>
      </c>
      <c r="D308" s="123" t="s">
        <v>388</v>
      </c>
      <c r="E308" s="37"/>
      <c r="F308" s="124"/>
      <c r="G308" s="120"/>
      <c r="H308" s="125" t="s">
        <v>2667</v>
      </c>
      <c r="I308" s="180">
        <v>0.5</v>
      </c>
      <c r="J308" s="31" t="s">
        <v>97</v>
      </c>
      <c r="K308" s="11">
        <v>1</v>
      </c>
      <c r="L308" s="11">
        <f t="shared" si="5"/>
        <v>1.5</v>
      </c>
      <c r="M308" s="120"/>
    </row>
    <row r="309" spans="1:13" ht="12.75">
      <c r="A309" s="11">
        <v>654</v>
      </c>
      <c r="B309" s="73" t="s">
        <v>1420</v>
      </c>
      <c r="C309" s="151" t="s">
        <v>263</v>
      </c>
      <c r="D309" s="73"/>
      <c r="E309" s="107" t="s">
        <v>1194</v>
      </c>
      <c r="F309" s="91"/>
      <c r="G309" s="11"/>
      <c r="H309" s="31" t="s">
        <v>719</v>
      </c>
      <c r="I309" s="45">
        <v>0.1</v>
      </c>
      <c r="J309" s="73"/>
      <c r="K309" s="11"/>
      <c r="L309" s="11">
        <f t="shared" si="5"/>
        <v>0.1</v>
      </c>
      <c r="M309" s="11"/>
    </row>
    <row r="310" spans="1:13" ht="12.75">
      <c r="A310" s="11">
        <v>286</v>
      </c>
      <c r="B310" s="227" t="s">
        <v>2111</v>
      </c>
      <c r="C310" s="73" t="s">
        <v>1984</v>
      </c>
      <c r="D310" s="73"/>
      <c r="E310" s="163" t="s">
        <v>1569</v>
      </c>
      <c r="F310" s="12"/>
      <c r="G310" s="11"/>
      <c r="H310" s="163" t="s">
        <v>1559</v>
      </c>
      <c r="I310" s="351">
        <v>0.5</v>
      </c>
      <c r="J310" s="73"/>
      <c r="K310" s="11"/>
      <c r="L310" s="11">
        <f t="shared" si="5"/>
        <v>0.5</v>
      </c>
      <c r="M310" s="11"/>
    </row>
    <row r="311" spans="1:13" s="148" customFormat="1" ht="45" customHeight="1">
      <c r="A311" s="11">
        <v>512</v>
      </c>
      <c r="B311" s="73" t="s">
        <v>1209</v>
      </c>
      <c r="C311" s="151" t="s">
        <v>164</v>
      </c>
      <c r="D311" s="73"/>
      <c r="E311" s="102" t="s">
        <v>1170</v>
      </c>
      <c r="F311" s="155"/>
      <c r="G311" s="11"/>
      <c r="H311" s="31" t="s">
        <v>713</v>
      </c>
      <c r="I311" s="45">
        <v>0.125</v>
      </c>
      <c r="J311" s="73"/>
      <c r="K311" s="45"/>
      <c r="L311" s="11">
        <f t="shared" si="5"/>
        <v>0.125</v>
      </c>
      <c r="M311" s="11"/>
    </row>
    <row r="312" spans="1:13" ht="12.75">
      <c r="A312" s="11">
        <v>655</v>
      </c>
      <c r="B312" s="73" t="s">
        <v>1272</v>
      </c>
      <c r="C312" s="151" t="s">
        <v>164</v>
      </c>
      <c r="D312" s="73"/>
      <c r="E312" s="107" t="s">
        <v>1203</v>
      </c>
      <c r="F312" s="91"/>
      <c r="G312" s="11"/>
      <c r="H312" s="31" t="s">
        <v>719</v>
      </c>
      <c r="I312" s="45">
        <v>0.1</v>
      </c>
      <c r="J312" s="73"/>
      <c r="K312" s="11"/>
      <c r="L312" s="11">
        <f t="shared" si="5"/>
        <v>0.1</v>
      </c>
      <c r="M312" s="11"/>
    </row>
    <row r="313" spans="1:13" ht="12.75">
      <c r="A313" s="11">
        <v>513</v>
      </c>
      <c r="B313" s="73" t="s">
        <v>1230</v>
      </c>
      <c r="C313" s="151" t="s">
        <v>164</v>
      </c>
      <c r="D313" s="73"/>
      <c r="E313" s="107" t="s">
        <v>1057</v>
      </c>
      <c r="F313" s="91"/>
      <c r="G313" s="11"/>
      <c r="H313" s="31" t="s">
        <v>713</v>
      </c>
      <c r="I313" s="45">
        <v>0.125</v>
      </c>
      <c r="J313" s="73"/>
      <c r="K313" s="11"/>
      <c r="L313" s="11">
        <f t="shared" si="5"/>
        <v>0.125</v>
      </c>
      <c r="M313" s="11"/>
    </row>
    <row r="314" spans="1:13" ht="25.5">
      <c r="A314" s="11">
        <v>2</v>
      </c>
      <c r="B314" s="309" t="s">
        <v>648</v>
      </c>
      <c r="C314" s="61" t="s">
        <v>164</v>
      </c>
      <c r="D314" s="39"/>
      <c r="E314" s="61" t="s">
        <v>352</v>
      </c>
      <c r="F314" s="310" t="s">
        <v>2540</v>
      </c>
      <c r="G314" s="39">
        <v>2.5</v>
      </c>
      <c r="H314" s="307" t="s">
        <v>2660</v>
      </c>
      <c r="I314" s="350">
        <v>2.5</v>
      </c>
      <c r="J314" s="50" t="s">
        <v>2152</v>
      </c>
      <c r="K314" s="350">
        <v>1</v>
      </c>
      <c r="L314" s="350">
        <f t="shared" si="5"/>
        <v>6</v>
      </c>
      <c r="M314" s="39"/>
    </row>
    <row r="315" spans="1:13" ht="12.75">
      <c r="A315" s="11">
        <v>387</v>
      </c>
      <c r="B315" s="73" t="s">
        <v>1324</v>
      </c>
      <c r="C315" s="151" t="s">
        <v>164</v>
      </c>
      <c r="D315" s="73"/>
      <c r="E315" s="107" t="s">
        <v>1308</v>
      </c>
      <c r="F315" s="91"/>
      <c r="G315" s="11"/>
      <c r="H315" s="31" t="s">
        <v>802</v>
      </c>
      <c r="I315" s="45">
        <v>0.25</v>
      </c>
      <c r="J315" s="73"/>
      <c r="K315" s="11"/>
      <c r="L315" s="11">
        <f t="shared" si="5"/>
        <v>0.25</v>
      </c>
      <c r="M315" s="11"/>
    </row>
    <row r="316" spans="1:13" ht="12.75">
      <c r="A316" s="11">
        <v>656</v>
      </c>
      <c r="B316" s="73" t="s">
        <v>333</v>
      </c>
      <c r="C316" s="151" t="s">
        <v>164</v>
      </c>
      <c r="D316" s="73"/>
      <c r="E316" s="107" t="s">
        <v>1308</v>
      </c>
      <c r="F316" s="91"/>
      <c r="G316" s="11"/>
      <c r="H316" s="31" t="s">
        <v>719</v>
      </c>
      <c r="I316" s="45">
        <v>0.1</v>
      </c>
      <c r="J316" s="73"/>
      <c r="K316" s="11"/>
      <c r="L316" s="11">
        <f t="shared" si="5"/>
        <v>0.1</v>
      </c>
      <c r="M316" s="11"/>
    </row>
    <row r="317" spans="1:13" ht="12.75">
      <c r="A317" s="11">
        <v>287</v>
      </c>
      <c r="B317" s="227" t="s">
        <v>1724</v>
      </c>
      <c r="C317" s="73" t="s">
        <v>164</v>
      </c>
      <c r="D317" s="73"/>
      <c r="E317" s="163" t="s">
        <v>1584</v>
      </c>
      <c r="F317" s="12"/>
      <c r="G317" s="11"/>
      <c r="H317" s="163" t="s">
        <v>1559</v>
      </c>
      <c r="I317" s="351">
        <v>0.5</v>
      </c>
      <c r="J317" s="73"/>
      <c r="K317" s="11"/>
      <c r="L317" s="11">
        <f t="shared" si="5"/>
        <v>0.5</v>
      </c>
      <c r="M317" s="11"/>
    </row>
    <row r="318" spans="1:13" ht="12.75">
      <c r="A318" s="11">
        <v>388</v>
      </c>
      <c r="B318" s="73" t="s">
        <v>237</v>
      </c>
      <c r="C318" s="151" t="s">
        <v>164</v>
      </c>
      <c r="D318" s="73"/>
      <c r="E318" s="107" t="s">
        <v>1292</v>
      </c>
      <c r="F318" s="91"/>
      <c r="G318" s="11"/>
      <c r="H318" s="31" t="s">
        <v>802</v>
      </c>
      <c r="I318" s="45">
        <v>0.25</v>
      </c>
      <c r="J318" s="73"/>
      <c r="K318" s="11"/>
      <c r="L318" s="11">
        <f t="shared" si="5"/>
        <v>0.25</v>
      </c>
      <c r="M318" s="11"/>
    </row>
    <row r="319" spans="1:13" ht="12.75">
      <c r="A319" s="11">
        <v>514</v>
      </c>
      <c r="B319" s="73" t="s">
        <v>344</v>
      </c>
      <c r="C319" s="151" t="s">
        <v>164</v>
      </c>
      <c r="D319" s="73"/>
      <c r="E319" s="107" t="s">
        <v>1223</v>
      </c>
      <c r="F319" s="155"/>
      <c r="G319" s="11"/>
      <c r="H319" s="31" t="s">
        <v>713</v>
      </c>
      <c r="I319" s="45">
        <v>0.125</v>
      </c>
      <c r="J319" s="73"/>
      <c r="K319" s="45"/>
      <c r="L319" s="11">
        <f t="shared" si="5"/>
        <v>0.125</v>
      </c>
      <c r="M319" s="11"/>
    </row>
    <row r="320" spans="1:13" ht="12.75">
      <c r="A320" s="11">
        <v>122</v>
      </c>
      <c r="B320" s="73" t="s">
        <v>1716</v>
      </c>
      <c r="C320" s="31" t="s">
        <v>164</v>
      </c>
      <c r="D320" s="37"/>
      <c r="E320" s="150" t="s">
        <v>496</v>
      </c>
      <c r="F320" s="88"/>
      <c r="G320" s="31"/>
      <c r="H320" s="31"/>
      <c r="I320" s="45"/>
      <c r="J320" s="31" t="s">
        <v>479</v>
      </c>
      <c r="K320" s="11">
        <v>1</v>
      </c>
      <c r="L320" s="11">
        <f t="shared" si="5"/>
        <v>1</v>
      </c>
      <c r="M320" s="31"/>
    </row>
    <row r="321" spans="1:13" ht="12.75">
      <c r="A321" s="11">
        <v>206</v>
      </c>
      <c r="B321" s="73" t="s">
        <v>1716</v>
      </c>
      <c r="C321" s="12" t="s">
        <v>164</v>
      </c>
      <c r="D321" s="120"/>
      <c r="E321" s="37" t="s">
        <v>375</v>
      </c>
      <c r="F321" s="42"/>
      <c r="G321" s="31"/>
      <c r="H321" s="13"/>
      <c r="I321" s="11"/>
      <c r="J321" s="31" t="s">
        <v>96</v>
      </c>
      <c r="K321" s="179">
        <v>0.75</v>
      </c>
      <c r="L321" s="11">
        <f t="shared" si="5"/>
        <v>0.75</v>
      </c>
      <c r="M321" s="31"/>
    </row>
    <row r="322" spans="1:13" ht="12.75">
      <c r="A322" s="11">
        <v>207</v>
      </c>
      <c r="B322" s="101" t="s">
        <v>2014</v>
      </c>
      <c r="C322" s="12" t="s">
        <v>164</v>
      </c>
      <c r="D322" s="123"/>
      <c r="E322" s="123" t="s">
        <v>397</v>
      </c>
      <c r="F322" s="124"/>
      <c r="G322" s="120"/>
      <c r="H322" s="125"/>
      <c r="I322" s="179"/>
      <c r="J322" s="31" t="s">
        <v>96</v>
      </c>
      <c r="K322" s="179">
        <v>0.75</v>
      </c>
      <c r="L322" s="11">
        <f t="shared" si="5"/>
        <v>0.75</v>
      </c>
      <c r="M322" s="120"/>
    </row>
    <row r="323" spans="1:13" ht="12.75">
      <c r="A323" s="11">
        <v>288</v>
      </c>
      <c r="B323" s="227" t="s">
        <v>2014</v>
      </c>
      <c r="C323" s="73" t="s">
        <v>164</v>
      </c>
      <c r="D323" s="73"/>
      <c r="E323" s="163" t="s">
        <v>1571</v>
      </c>
      <c r="F323" s="12"/>
      <c r="G323" s="11"/>
      <c r="H323" s="163" t="s">
        <v>1559</v>
      </c>
      <c r="I323" s="351">
        <v>0.5</v>
      </c>
      <c r="J323" s="73"/>
      <c r="K323" s="11"/>
      <c r="L323" s="11">
        <f t="shared" si="5"/>
        <v>0.5</v>
      </c>
      <c r="M323" s="11"/>
    </row>
    <row r="324" spans="1:13" ht="12.75">
      <c r="A324" s="11">
        <v>657</v>
      </c>
      <c r="B324" s="73" t="s">
        <v>1403</v>
      </c>
      <c r="C324" s="151" t="s">
        <v>164</v>
      </c>
      <c r="D324" s="73"/>
      <c r="E324" s="107" t="s">
        <v>1101</v>
      </c>
      <c r="F324" s="91"/>
      <c r="G324" s="11"/>
      <c r="H324" s="31" t="s">
        <v>719</v>
      </c>
      <c r="I324" s="45">
        <v>0.1</v>
      </c>
      <c r="J324" s="73"/>
      <c r="K324" s="11"/>
      <c r="L324" s="11">
        <f t="shared" si="5"/>
        <v>0.1</v>
      </c>
      <c r="M324" s="11"/>
    </row>
    <row r="325" spans="1:13" ht="12.75">
      <c r="A325" s="11">
        <v>123</v>
      </c>
      <c r="B325" s="73" t="s">
        <v>2023</v>
      </c>
      <c r="C325" s="31" t="s">
        <v>164</v>
      </c>
      <c r="D325" s="37" t="s">
        <v>388</v>
      </c>
      <c r="E325" s="37"/>
      <c r="F325" s="31"/>
      <c r="G325" s="31"/>
      <c r="H325" s="13"/>
      <c r="I325" s="11"/>
      <c r="J325" s="31" t="s">
        <v>97</v>
      </c>
      <c r="K325" s="11">
        <v>1</v>
      </c>
      <c r="L325" s="11">
        <f t="shared" si="5"/>
        <v>1</v>
      </c>
      <c r="M325" s="31"/>
    </row>
    <row r="326" spans="1:13" ht="12.75">
      <c r="A326" s="11">
        <v>482</v>
      </c>
      <c r="B326" s="227" t="s">
        <v>2023</v>
      </c>
      <c r="C326" s="73" t="s">
        <v>164</v>
      </c>
      <c r="D326" s="163" t="s">
        <v>1577</v>
      </c>
      <c r="E326" s="12"/>
      <c r="F326" s="12"/>
      <c r="G326" s="11"/>
      <c r="H326" s="163" t="s">
        <v>1561</v>
      </c>
      <c r="I326" s="351">
        <v>0.16666666666666666</v>
      </c>
      <c r="J326" s="73"/>
      <c r="K326" s="11"/>
      <c r="L326" s="11">
        <f t="shared" si="5"/>
        <v>0.16666666666666666</v>
      </c>
      <c r="M326" s="11"/>
    </row>
    <row r="327" spans="1:13" ht="12.75">
      <c r="A327" s="11">
        <v>658</v>
      </c>
      <c r="B327" s="73" t="s">
        <v>1266</v>
      </c>
      <c r="C327" s="151" t="s">
        <v>164</v>
      </c>
      <c r="D327" s="73"/>
      <c r="E327" s="107" t="s">
        <v>1228</v>
      </c>
      <c r="F327" s="91"/>
      <c r="G327" s="11"/>
      <c r="H327" s="31" t="s">
        <v>719</v>
      </c>
      <c r="I327" s="45">
        <v>0.1</v>
      </c>
      <c r="J327" s="73"/>
      <c r="K327" s="11"/>
      <c r="L327" s="11">
        <f t="shared" si="5"/>
        <v>0.1</v>
      </c>
      <c r="M327" s="11"/>
    </row>
    <row r="328" spans="1:13" ht="12.75">
      <c r="A328" s="11">
        <v>659</v>
      </c>
      <c r="B328" s="73" t="s">
        <v>1443</v>
      </c>
      <c r="C328" s="151" t="s">
        <v>164</v>
      </c>
      <c r="D328" s="73"/>
      <c r="E328" s="107" t="s">
        <v>1060</v>
      </c>
      <c r="F328" s="91"/>
      <c r="G328" s="11"/>
      <c r="H328" s="31" t="s">
        <v>719</v>
      </c>
      <c r="I328" s="45">
        <v>0.1</v>
      </c>
      <c r="J328" s="73"/>
      <c r="K328" s="11"/>
      <c r="L328" s="11">
        <f t="shared" si="5"/>
        <v>0.1</v>
      </c>
      <c r="M328" s="11"/>
    </row>
    <row r="329" spans="1:13" ht="12.75">
      <c r="A329" s="11">
        <v>660</v>
      </c>
      <c r="B329" s="73" t="s">
        <v>1398</v>
      </c>
      <c r="C329" s="151" t="s">
        <v>164</v>
      </c>
      <c r="D329" s="73"/>
      <c r="E329" s="107" t="s">
        <v>1101</v>
      </c>
      <c r="F329" s="91"/>
      <c r="G329" s="11"/>
      <c r="H329" s="31" t="s">
        <v>719</v>
      </c>
      <c r="I329" s="45">
        <v>0.1</v>
      </c>
      <c r="J329" s="73"/>
      <c r="K329" s="11"/>
      <c r="L329" s="11">
        <f t="shared" si="5"/>
        <v>0.1</v>
      </c>
      <c r="M329" s="11"/>
    </row>
    <row r="330" spans="1:13" ht="12.75">
      <c r="A330" s="11">
        <v>437</v>
      </c>
      <c r="B330" s="73" t="s">
        <v>222</v>
      </c>
      <c r="C330" s="151" t="s">
        <v>212</v>
      </c>
      <c r="D330" s="73"/>
      <c r="E330" s="107" t="s">
        <v>1296</v>
      </c>
      <c r="F330" s="91"/>
      <c r="G330" s="11"/>
      <c r="H330" s="31" t="s">
        <v>729</v>
      </c>
      <c r="I330" s="45">
        <v>0.167</v>
      </c>
      <c r="J330" s="73"/>
      <c r="K330" s="11"/>
      <c r="L330" s="11">
        <f t="shared" si="5"/>
        <v>0.167</v>
      </c>
      <c r="M330" s="11"/>
    </row>
    <row r="331" spans="1:13" ht="12.75">
      <c r="A331" s="11">
        <v>124</v>
      </c>
      <c r="B331" s="228" t="s">
        <v>1716</v>
      </c>
      <c r="C331" s="31" t="s">
        <v>212</v>
      </c>
      <c r="D331" s="37" t="s">
        <v>356</v>
      </c>
      <c r="E331" s="43"/>
      <c r="F331" s="78"/>
      <c r="G331" s="31"/>
      <c r="H331" s="13"/>
      <c r="I331" s="11"/>
      <c r="J331" s="31" t="s">
        <v>97</v>
      </c>
      <c r="K331" s="11">
        <v>1</v>
      </c>
      <c r="L331" s="11">
        <f aca="true" t="shared" si="6" ref="L331:L394">K331+I331+G331</f>
        <v>1</v>
      </c>
      <c r="M331" s="31"/>
    </row>
    <row r="332" spans="1:13" ht="12.75">
      <c r="A332" s="11">
        <v>661</v>
      </c>
      <c r="B332" s="73" t="s">
        <v>1037</v>
      </c>
      <c r="C332" s="151" t="s">
        <v>161</v>
      </c>
      <c r="D332" s="73"/>
      <c r="E332" s="102" t="s">
        <v>1072</v>
      </c>
      <c r="F332" s="91"/>
      <c r="G332" s="11"/>
      <c r="H332" s="31" t="s">
        <v>719</v>
      </c>
      <c r="I332" s="45">
        <v>0.1</v>
      </c>
      <c r="J332" s="73"/>
      <c r="K332" s="11"/>
      <c r="L332" s="11">
        <f t="shared" si="6"/>
        <v>0.1</v>
      </c>
      <c r="M332" s="11"/>
    </row>
    <row r="333" spans="1:13" ht="12.75">
      <c r="A333" s="11">
        <v>662</v>
      </c>
      <c r="B333" s="73" t="s">
        <v>1274</v>
      </c>
      <c r="C333" s="151" t="s">
        <v>161</v>
      </c>
      <c r="D333" s="73"/>
      <c r="E333" s="107" t="s">
        <v>1203</v>
      </c>
      <c r="F333" s="91"/>
      <c r="G333" s="11"/>
      <c r="H333" s="31" t="s">
        <v>719</v>
      </c>
      <c r="I333" s="45">
        <v>0.1</v>
      </c>
      <c r="J333" s="73"/>
      <c r="K333" s="11"/>
      <c r="L333" s="11">
        <f t="shared" si="6"/>
        <v>0.1</v>
      </c>
      <c r="M333" s="11"/>
    </row>
    <row r="334" spans="1:13" ht="12.75">
      <c r="A334" s="11">
        <v>515</v>
      </c>
      <c r="B334" s="73" t="s">
        <v>1460</v>
      </c>
      <c r="C334" s="151" t="s">
        <v>161</v>
      </c>
      <c r="D334" s="73"/>
      <c r="E334" s="107" t="s">
        <v>1457</v>
      </c>
      <c r="F334" s="91"/>
      <c r="G334" s="11"/>
      <c r="H334" s="31" t="s">
        <v>713</v>
      </c>
      <c r="I334" s="45">
        <v>0.125</v>
      </c>
      <c r="J334" s="73"/>
      <c r="K334" s="11"/>
      <c r="L334" s="11">
        <f t="shared" si="6"/>
        <v>0.125</v>
      </c>
      <c r="M334" s="11"/>
    </row>
    <row r="335" spans="1:13" ht="12.75">
      <c r="A335" s="11">
        <v>8</v>
      </c>
      <c r="B335" s="73" t="s">
        <v>2024</v>
      </c>
      <c r="C335" s="31" t="s">
        <v>161</v>
      </c>
      <c r="D335" s="37"/>
      <c r="E335" s="37" t="s">
        <v>375</v>
      </c>
      <c r="F335" s="42"/>
      <c r="G335" s="31"/>
      <c r="H335" s="31"/>
      <c r="I335" s="11"/>
      <c r="J335" s="31" t="s">
        <v>400</v>
      </c>
      <c r="K335" s="11">
        <v>3</v>
      </c>
      <c r="L335" s="11">
        <f t="shared" si="6"/>
        <v>3</v>
      </c>
      <c r="M335" s="31"/>
    </row>
    <row r="336" spans="1:13" ht="12.75">
      <c r="A336" s="11">
        <v>483</v>
      </c>
      <c r="B336" s="227" t="s">
        <v>2121</v>
      </c>
      <c r="C336" s="73" t="s">
        <v>161</v>
      </c>
      <c r="D336" s="73"/>
      <c r="E336" s="163" t="s">
        <v>1580</v>
      </c>
      <c r="F336" s="12"/>
      <c r="G336" s="11"/>
      <c r="H336" s="163" t="s">
        <v>1561</v>
      </c>
      <c r="I336" s="351">
        <v>0.16666666666666666</v>
      </c>
      <c r="J336" s="73"/>
      <c r="K336" s="11"/>
      <c r="L336" s="11">
        <f t="shared" si="6"/>
        <v>0.16666666666666666</v>
      </c>
      <c r="M336" s="11"/>
    </row>
    <row r="337" spans="1:13" ht="12.75">
      <c r="A337" s="11">
        <v>663</v>
      </c>
      <c r="B337" s="73" t="s">
        <v>1411</v>
      </c>
      <c r="C337" s="151" t="s">
        <v>161</v>
      </c>
      <c r="D337" s="73"/>
      <c r="E337" s="107" t="s">
        <v>1192</v>
      </c>
      <c r="F337" s="91"/>
      <c r="G337" s="11"/>
      <c r="H337" s="31" t="s">
        <v>719</v>
      </c>
      <c r="I337" s="45">
        <v>0.1</v>
      </c>
      <c r="J337" s="73"/>
      <c r="K337" s="11"/>
      <c r="L337" s="11">
        <f t="shared" si="6"/>
        <v>0.1</v>
      </c>
      <c r="M337" s="11"/>
    </row>
    <row r="338" spans="1:13" ht="12.75">
      <c r="A338" s="11">
        <v>664</v>
      </c>
      <c r="B338" s="73" t="s">
        <v>1243</v>
      </c>
      <c r="C338" s="151" t="s">
        <v>48</v>
      </c>
      <c r="D338" s="73"/>
      <c r="E338" s="107" t="s">
        <v>1218</v>
      </c>
      <c r="F338" s="155"/>
      <c r="G338" s="11"/>
      <c r="H338" s="17" t="s">
        <v>719</v>
      </c>
      <c r="I338" s="45">
        <v>0.1</v>
      </c>
      <c r="J338" s="73"/>
      <c r="K338" s="45"/>
      <c r="L338" s="11">
        <f t="shared" si="6"/>
        <v>0.1</v>
      </c>
      <c r="M338" s="11"/>
    </row>
    <row r="339" spans="1:13" ht="12.75">
      <c r="A339" s="11">
        <v>289</v>
      </c>
      <c r="B339" s="73" t="s">
        <v>1098</v>
      </c>
      <c r="C339" s="151" t="s">
        <v>48</v>
      </c>
      <c r="D339" s="73"/>
      <c r="E339" s="107" t="s">
        <v>1203</v>
      </c>
      <c r="F339" s="91"/>
      <c r="G339" s="11"/>
      <c r="H339" s="31" t="s">
        <v>736</v>
      </c>
      <c r="I339" s="45">
        <v>0.5</v>
      </c>
      <c r="J339" s="73"/>
      <c r="K339" s="11"/>
      <c r="L339" s="11">
        <f t="shared" si="6"/>
        <v>0.5</v>
      </c>
      <c r="M339" s="11"/>
    </row>
    <row r="340" spans="1:13" s="148" customFormat="1" ht="38.25">
      <c r="A340" s="11">
        <v>4</v>
      </c>
      <c r="B340" s="74" t="s">
        <v>1784</v>
      </c>
      <c r="C340" s="39" t="s">
        <v>48</v>
      </c>
      <c r="D340" s="77"/>
      <c r="E340" s="286" t="s">
        <v>371</v>
      </c>
      <c r="F340" s="385" t="s">
        <v>2541</v>
      </c>
      <c r="G340" s="39">
        <v>2.5</v>
      </c>
      <c r="H340" s="307" t="s">
        <v>1559</v>
      </c>
      <c r="I340" s="350">
        <v>0.5</v>
      </c>
      <c r="J340" s="50" t="s">
        <v>2496</v>
      </c>
      <c r="K340" s="386">
        <v>1.33</v>
      </c>
      <c r="L340" s="350">
        <f t="shared" si="6"/>
        <v>4.33</v>
      </c>
      <c r="M340" s="39" t="s">
        <v>1934</v>
      </c>
    </row>
    <row r="341" spans="1:13" ht="12.75">
      <c r="A341" s="11">
        <v>125</v>
      </c>
      <c r="B341" s="73" t="s">
        <v>2025</v>
      </c>
      <c r="C341" s="31" t="s">
        <v>48</v>
      </c>
      <c r="D341" s="37" t="s">
        <v>402</v>
      </c>
      <c r="E341" s="37"/>
      <c r="F341" s="42"/>
      <c r="G341" s="31"/>
      <c r="H341" s="13"/>
      <c r="I341" s="11"/>
      <c r="J341" s="31" t="s">
        <v>97</v>
      </c>
      <c r="K341" s="11">
        <v>1</v>
      </c>
      <c r="L341" s="11">
        <f t="shared" si="6"/>
        <v>1</v>
      </c>
      <c r="M341" s="31"/>
    </row>
    <row r="342" spans="1:13" ht="12.75">
      <c r="A342" s="11">
        <v>516</v>
      </c>
      <c r="B342" s="73" t="s">
        <v>364</v>
      </c>
      <c r="C342" s="151" t="s">
        <v>48</v>
      </c>
      <c r="D342" s="73"/>
      <c r="E342" s="107" t="s">
        <v>1194</v>
      </c>
      <c r="F342" s="91"/>
      <c r="G342" s="11"/>
      <c r="H342" s="31" t="s">
        <v>713</v>
      </c>
      <c r="I342" s="45">
        <v>0.125</v>
      </c>
      <c r="J342" s="73"/>
      <c r="K342" s="11"/>
      <c r="L342" s="11">
        <f t="shared" si="6"/>
        <v>0.125</v>
      </c>
      <c r="M342" s="11"/>
    </row>
    <row r="343" spans="1:13" ht="12.75">
      <c r="A343" s="11">
        <v>290</v>
      </c>
      <c r="B343" s="227" t="s">
        <v>256</v>
      </c>
      <c r="C343" s="73" t="s">
        <v>48</v>
      </c>
      <c r="D343" s="73"/>
      <c r="E343" s="163" t="s">
        <v>1570</v>
      </c>
      <c r="F343" s="12"/>
      <c r="G343" s="11"/>
      <c r="H343" s="163" t="s">
        <v>1559</v>
      </c>
      <c r="I343" s="351">
        <v>0.5</v>
      </c>
      <c r="J343" s="73"/>
      <c r="K343" s="11"/>
      <c r="L343" s="11">
        <f t="shared" si="6"/>
        <v>0.5</v>
      </c>
      <c r="M343" s="11"/>
    </row>
    <row r="344" spans="1:13" ht="12.75">
      <c r="A344" s="11">
        <v>665</v>
      </c>
      <c r="B344" s="73" t="s">
        <v>121</v>
      </c>
      <c r="C344" s="151" t="s">
        <v>48</v>
      </c>
      <c r="D344" s="73"/>
      <c r="E344" s="107" t="s">
        <v>1223</v>
      </c>
      <c r="F344" s="155"/>
      <c r="G344" s="11"/>
      <c r="H344" s="31" t="s">
        <v>719</v>
      </c>
      <c r="I344" s="45">
        <v>0.1</v>
      </c>
      <c r="J344" s="73"/>
      <c r="K344" s="45"/>
      <c r="L344" s="11">
        <f t="shared" si="6"/>
        <v>0.1</v>
      </c>
      <c r="M344" s="11"/>
    </row>
    <row r="345" spans="1:13" ht="12.75">
      <c r="A345" s="11">
        <v>126</v>
      </c>
      <c r="B345" s="158" t="s">
        <v>1849</v>
      </c>
      <c r="C345" s="31" t="s">
        <v>48</v>
      </c>
      <c r="D345" s="37" t="s">
        <v>393</v>
      </c>
      <c r="E345" s="10"/>
      <c r="F345" s="42"/>
      <c r="G345" s="31"/>
      <c r="H345" s="13"/>
      <c r="I345" s="11"/>
      <c r="J345" s="31" t="s">
        <v>97</v>
      </c>
      <c r="K345" s="11">
        <v>1</v>
      </c>
      <c r="L345" s="11">
        <f t="shared" si="6"/>
        <v>1</v>
      </c>
      <c r="M345" s="31"/>
    </row>
    <row r="346" spans="1:13" ht="12.75">
      <c r="A346" s="11">
        <v>82</v>
      </c>
      <c r="B346" s="150" t="s">
        <v>1703</v>
      </c>
      <c r="C346" s="12" t="s">
        <v>48</v>
      </c>
      <c r="D346" s="37" t="s">
        <v>378</v>
      </c>
      <c r="E346" s="37"/>
      <c r="F346" s="42"/>
      <c r="G346" s="31"/>
      <c r="H346" s="13" t="s">
        <v>2667</v>
      </c>
      <c r="I346" s="11">
        <v>0.5</v>
      </c>
      <c r="J346" s="31" t="s">
        <v>96</v>
      </c>
      <c r="K346" s="11">
        <v>0.75</v>
      </c>
      <c r="L346" s="11">
        <f t="shared" si="6"/>
        <v>1.25</v>
      </c>
      <c r="M346" s="31"/>
    </row>
    <row r="347" spans="1:13" ht="12.75">
      <c r="A347" s="11">
        <v>50</v>
      </c>
      <c r="B347" s="73" t="s">
        <v>1895</v>
      </c>
      <c r="C347" s="31" t="s">
        <v>48</v>
      </c>
      <c r="D347" s="37" t="s">
        <v>406</v>
      </c>
      <c r="E347" s="37"/>
      <c r="F347" s="42"/>
      <c r="G347" s="31"/>
      <c r="H347" s="13"/>
      <c r="I347" s="11"/>
      <c r="J347" s="47" t="s">
        <v>190</v>
      </c>
      <c r="K347" s="11">
        <v>1.5</v>
      </c>
      <c r="L347" s="11">
        <f t="shared" si="6"/>
        <v>1.5</v>
      </c>
      <c r="M347" s="31"/>
    </row>
    <row r="348" spans="1:13" ht="12.75">
      <c r="A348" s="11">
        <v>517</v>
      </c>
      <c r="B348" s="73" t="s">
        <v>1283</v>
      </c>
      <c r="C348" s="151" t="s">
        <v>1284</v>
      </c>
      <c r="D348" s="73"/>
      <c r="E348" s="107" t="s">
        <v>899</v>
      </c>
      <c r="F348" s="91"/>
      <c r="G348" s="11"/>
      <c r="H348" s="31" t="s">
        <v>713</v>
      </c>
      <c r="I348" s="45">
        <v>0.125</v>
      </c>
      <c r="J348" s="73"/>
      <c r="K348" s="11"/>
      <c r="L348" s="11">
        <f t="shared" si="6"/>
        <v>0.125</v>
      </c>
      <c r="M348" s="11"/>
    </row>
    <row r="349" spans="1:13" ht="12.75">
      <c r="A349" s="11">
        <v>83</v>
      </c>
      <c r="B349" s="73" t="s">
        <v>1825</v>
      </c>
      <c r="C349" s="12" t="s">
        <v>48</v>
      </c>
      <c r="D349" s="37" t="s">
        <v>382</v>
      </c>
      <c r="E349" s="31"/>
      <c r="F349" s="88"/>
      <c r="G349" s="31"/>
      <c r="H349" s="13" t="s">
        <v>2661</v>
      </c>
      <c r="I349" s="11">
        <v>0.5</v>
      </c>
      <c r="J349" s="31" t="s">
        <v>96</v>
      </c>
      <c r="K349" s="11">
        <v>0.75</v>
      </c>
      <c r="L349" s="11">
        <f t="shared" si="6"/>
        <v>1.25</v>
      </c>
      <c r="M349" s="31"/>
    </row>
    <row r="350" spans="1:13" ht="12.75">
      <c r="A350" s="11">
        <v>666</v>
      </c>
      <c r="B350" s="73" t="s">
        <v>1262</v>
      </c>
      <c r="C350" s="151" t="s">
        <v>48</v>
      </c>
      <c r="D350" s="73"/>
      <c r="E350" s="107" t="s">
        <v>1228</v>
      </c>
      <c r="F350" s="91"/>
      <c r="G350" s="11"/>
      <c r="H350" s="31" t="s">
        <v>719</v>
      </c>
      <c r="I350" s="45">
        <v>0.1</v>
      </c>
      <c r="J350" s="73"/>
      <c r="K350" s="11"/>
      <c r="L350" s="11">
        <f t="shared" si="6"/>
        <v>0.1</v>
      </c>
      <c r="M350" s="11"/>
    </row>
    <row r="351" spans="1:13" ht="12.75">
      <c r="A351" s="11">
        <v>127</v>
      </c>
      <c r="B351" s="150" t="s">
        <v>2026</v>
      </c>
      <c r="C351" s="31" t="s">
        <v>48</v>
      </c>
      <c r="D351" s="37"/>
      <c r="E351" s="150" t="s">
        <v>376</v>
      </c>
      <c r="F351" s="42"/>
      <c r="G351" s="31"/>
      <c r="H351" s="13"/>
      <c r="I351" s="11"/>
      <c r="J351" s="31" t="s">
        <v>479</v>
      </c>
      <c r="K351" s="11">
        <v>1</v>
      </c>
      <c r="L351" s="11">
        <f t="shared" si="6"/>
        <v>1</v>
      </c>
      <c r="M351" s="31"/>
    </row>
    <row r="352" spans="1:13" ht="12.75">
      <c r="A352" s="11">
        <v>128</v>
      </c>
      <c r="B352" s="150" t="s">
        <v>1689</v>
      </c>
      <c r="C352" s="12" t="s">
        <v>48</v>
      </c>
      <c r="D352" s="37"/>
      <c r="E352" s="151" t="s">
        <v>375</v>
      </c>
      <c r="F352" s="42"/>
      <c r="G352" s="31"/>
      <c r="H352" s="13"/>
      <c r="I352" s="11"/>
      <c r="J352" s="31" t="s">
        <v>97</v>
      </c>
      <c r="K352" s="11">
        <v>1</v>
      </c>
      <c r="L352" s="11">
        <f t="shared" si="6"/>
        <v>1</v>
      </c>
      <c r="M352" s="31"/>
    </row>
    <row r="353" spans="1:13" ht="12.75">
      <c r="A353" s="11">
        <v>518</v>
      </c>
      <c r="B353" s="73" t="s">
        <v>1221</v>
      </c>
      <c r="C353" s="151" t="s">
        <v>48</v>
      </c>
      <c r="D353" s="73"/>
      <c r="E353" s="216" t="s">
        <v>1211</v>
      </c>
      <c r="F353" s="155"/>
      <c r="G353" s="11"/>
      <c r="H353" s="31" t="s">
        <v>713</v>
      </c>
      <c r="I353" s="45">
        <v>0.125</v>
      </c>
      <c r="J353" s="73"/>
      <c r="K353" s="45"/>
      <c r="L353" s="11">
        <f t="shared" si="6"/>
        <v>0.125</v>
      </c>
      <c r="M353" s="11"/>
    </row>
    <row r="354" spans="1:13" ht="12.75">
      <c r="A354" s="11">
        <v>667</v>
      </c>
      <c r="B354" s="73" t="s">
        <v>733</v>
      </c>
      <c r="C354" s="151" t="s">
        <v>48</v>
      </c>
      <c r="D354" s="73"/>
      <c r="E354" s="102" t="s">
        <v>1308</v>
      </c>
      <c r="F354" s="91"/>
      <c r="G354" s="11"/>
      <c r="H354" s="31" t="s">
        <v>719</v>
      </c>
      <c r="I354" s="45">
        <v>0.1</v>
      </c>
      <c r="J354" s="73"/>
      <c r="K354" s="11"/>
      <c r="L354" s="11">
        <f t="shared" si="6"/>
        <v>0.1</v>
      </c>
      <c r="M354" s="11"/>
    </row>
    <row r="355" spans="1:13" ht="12.75">
      <c r="A355" s="11">
        <v>668</v>
      </c>
      <c r="B355" s="73" t="s">
        <v>745</v>
      </c>
      <c r="C355" s="151" t="s">
        <v>48</v>
      </c>
      <c r="D355" s="73"/>
      <c r="E355" s="107" t="s">
        <v>1170</v>
      </c>
      <c r="F355" s="155"/>
      <c r="G355" s="11"/>
      <c r="H355" s="31" t="s">
        <v>719</v>
      </c>
      <c r="I355" s="45">
        <v>0.1</v>
      </c>
      <c r="J355" s="73"/>
      <c r="K355" s="45"/>
      <c r="L355" s="11">
        <f t="shared" si="6"/>
        <v>0.1</v>
      </c>
      <c r="M355" s="11"/>
    </row>
    <row r="356" spans="1:13" ht="12.75">
      <c r="A356" s="11">
        <v>438</v>
      </c>
      <c r="B356" s="73" t="s">
        <v>918</v>
      </c>
      <c r="C356" s="151" t="s">
        <v>48</v>
      </c>
      <c r="D356" s="73"/>
      <c r="E356" s="102" t="s">
        <v>1057</v>
      </c>
      <c r="F356" s="91"/>
      <c r="G356" s="11"/>
      <c r="H356" s="31" t="s">
        <v>729</v>
      </c>
      <c r="I356" s="45">
        <v>0.167</v>
      </c>
      <c r="J356" s="73"/>
      <c r="K356" s="11"/>
      <c r="L356" s="11">
        <f t="shared" si="6"/>
        <v>0.167</v>
      </c>
      <c r="M356" s="11"/>
    </row>
    <row r="357" spans="1:13" ht="12.75">
      <c r="A357" s="11">
        <v>519</v>
      </c>
      <c r="B357" s="73" t="s">
        <v>288</v>
      </c>
      <c r="C357" s="151" t="s">
        <v>1370</v>
      </c>
      <c r="D357" s="73"/>
      <c r="E357" s="107" t="s">
        <v>1296</v>
      </c>
      <c r="F357" s="91"/>
      <c r="G357" s="11"/>
      <c r="H357" s="31" t="s">
        <v>713</v>
      </c>
      <c r="I357" s="45">
        <v>0.125</v>
      </c>
      <c r="J357" s="73"/>
      <c r="K357" s="11"/>
      <c r="L357" s="11">
        <f t="shared" si="6"/>
        <v>0.125</v>
      </c>
      <c r="M357" s="11"/>
    </row>
    <row r="358" spans="1:13" ht="12.75">
      <c r="A358" s="11">
        <v>669</v>
      </c>
      <c r="B358" s="73" t="s">
        <v>1275</v>
      </c>
      <c r="C358" s="151" t="s">
        <v>915</v>
      </c>
      <c r="D358" s="73"/>
      <c r="E358" s="107" t="s">
        <v>1203</v>
      </c>
      <c r="F358" s="91"/>
      <c r="G358" s="11"/>
      <c r="H358" s="31" t="s">
        <v>719</v>
      </c>
      <c r="I358" s="45">
        <v>0.1</v>
      </c>
      <c r="J358" s="73"/>
      <c r="K358" s="11"/>
      <c r="L358" s="11">
        <f t="shared" si="6"/>
        <v>0.1</v>
      </c>
      <c r="M358" s="11"/>
    </row>
    <row r="359" spans="1:13" ht="12.75">
      <c r="A359" s="11">
        <v>670</v>
      </c>
      <c r="B359" s="73" t="s">
        <v>1358</v>
      </c>
      <c r="C359" s="151" t="s">
        <v>1359</v>
      </c>
      <c r="D359" s="73"/>
      <c r="E359" s="107" t="s">
        <v>1072</v>
      </c>
      <c r="F359" s="91"/>
      <c r="G359" s="11"/>
      <c r="H359" s="31" t="s">
        <v>719</v>
      </c>
      <c r="I359" s="45">
        <v>0.1</v>
      </c>
      <c r="J359" s="73"/>
      <c r="K359" s="11"/>
      <c r="L359" s="11">
        <f t="shared" si="6"/>
        <v>0.1</v>
      </c>
      <c r="M359" s="11"/>
    </row>
    <row r="360" spans="1:13" ht="12.75">
      <c r="A360" s="11">
        <v>671</v>
      </c>
      <c r="B360" s="73" t="s">
        <v>1385</v>
      </c>
      <c r="C360" s="151" t="s">
        <v>1359</v>
      </c>
      <c r="D360" s="73"/>
      <c r="E360" s="107" t="s">
        <v>1185</v>
      </c>
      <c r="F360" s="91"/>
      <c r="G360" s="11"/>
      <c r="H360" s="31" t="s">
        <v>719</v>
      </c>
      <c r="I360" s="45">
        <v>0.1</v>
      </c>
      <c r="J360" s="73"/>
      <c r="K360" s="11"/>
      <c r="L360" s="11">
        <f t="shared" si="6"/>
        <v>0.1</v>
      </c>
      <c r="M360" s="11"/>
    </row>
    <row r="361" spans="1:13" ht="25.5">
      <c r="A361" s="11">
        <v>129</v>
      </c>
      <c r="B361" s="227" t="s">
        <v>2128</v>
      </c>
      <c r="C361" s="73" t="s">
        <v>1359</v>
      </c>
      <c r="D361" s="73"/>
      <c r="E361" s="163" t="s">
        <v>1569</v>
      </c>
      <c r="F361" s="12"/>
      <c r="G361" s="11"/>
      <c r="H361" s="165" t="s">
        <v>2669</v>
      </c>
      <c r="I361" s="351">
        <v>1</v>
      </c>
      <c r="J361" s="73"/>
      <c r="K361" s="11"/>
      <c r="L361" s="11">
        <f t="shared" si="6"/>
        <v>1</v>
      </c>
      <c r="M361" s="11"/>
    </row>
    <row r="362" spans="1:13" ht="12.75">
      <c r="A362" s="11">
        <v>439</v>
      </c>
      <c r="B362" s="73" t="s">
        <v>1331</v>
      </c>
      <c r="C362" s="151" t="s">
        <v>630</v>
      </c>
      <c r="D362" s="73"/>
      <c r="E362" s="107" t="s">
        <v>1292</v>
      </c>
      <c r="F362" s="91"/>
      <c r="G362" s="11"/>
      <c r="H362" s="31" t="s">
        <v>729</v>
      </c>
      <c r="I362" s="45">
        <v>0.167</v>
      </c>
      <c r="J362" s="73"/>
      <c r="K362" s="11"/>
      <c r="L362" s="11">
        <f t="shared" si="6"/>
        <v>0.167</v>
      </c>
      <c r="M362" s="11"/>
    </row>
    <row r="363" spans="1:13" ht="12.75">
      <c r="A363" s="11">
        <v>440</v>
      </c>
      <c r="B363" s="73" t="s">
        <v>1278</v>
      </c>
      <c r="C363" s="151" t="s">
        <v>630</v>
      </c>
      <c r="D363" s="73"/>
      <c r="E363" s="107" t="s">
        <v>1203</v>
      </c>
      <c r="F363" s="91"/>
      <c r="G363" s="11"/>
      <c r="H363" s="31" t="s">
        <v>729</v>
      </c>
      <c r="I363" s="45">
        <v>0.167</v>
      </c>
      <c r="J363" s="73"/>
      <c r="K363" s="11"/>
      <c r="L363" s="11">
        <f t="shared" si="6"/>
        <v>0.167</v>
      </c>
      <c r="M363" s="11"/>
    </row>
    <row r="364" spans="1:13" ht="12.75">
      <c r="A364" s="11">
        <v>22</v>
      </c>
      <c r="B364" s="73" t="s">
        <v>2027</v>
      </c>
      <c r="C364" s="31" t="s">
        <v>630</v>
      </c>
      <c r="D364" s="37"/>
      <c r="E364" s="37" t="s">
        <v>369</v>
      </c>
      <c r="F364" s="31"/>
      <c r="G364" s="31"/>
      <c r="H364" s="13"/>
      <c r="I364" s="11"/>
      <c r="J364" s="31" t="s">
        <v>502</v>
      </c>
      <c r="K364" s="11">
        <v>2</v>
      </c>
      <c r="L364" s="11">
        <f t="shared" si="6"/>
        <v>2</v>
      </c>
      <c r="M364" s="31"/>
    </row>
    <row r="365" spans="1:13" ht="12.75">
      <c r="A365" s="11">
        <v>672</v>
      </c>
      <c r="B365" s="73" t="s">
        <v>1437</v>
      </c>
      <c r="C365" s="151" t="s">
        <v>630</v>
      </c>
      <c r="D365" s="73"/>
      <c r="E365" s="107" t="s">
        <v>1060</v>
      </c>
      <c r="F365" s="91"/>
      <c r="G365" s="11"/>
      <c r="H365" s="31" t="s">
        <v>719</v>
      </c>
      <c r="I365" s="45">
        <v>0.1</v>
      </c>
      <c r="J365" s="73"/>
      <c r="K365" s="11"/>
      <c r="L365" s="11">
        <f t="shared" si="6"/>
        <v>0.1</v>
      </c>
      <c r="M365" s="11"/>
    </row>
    <row r="366" spans="1:13" ht="12.75">
      <c r="A366" s="11">
        <v>673</v>
      </c>
      <c r="B366" s="73" t="s">
        <v>833</v>
      </c>
      <c r="C366" s="151" t="s">
        <v>630</v>
      </c>
      <c r="D366" s="73"/>
      <c r="E366" s="107" t="s">
        <v>1165</v>
      </c>
      <c r="F366" s="155"/>
      <c r="G366" s="11"/>
      <c r="H366" s="31" t="s">
        <v>719</v>
      </c>
      <c r="I366" s="45">
        <v>0.1</v>
      </c>
      <c r="J366" s="73"/>
      <c r="K366" s="45"/>
      <c r="L366" s="11">
        <f t="shared" si="6"/>
        <v>0.1</v>
      </c>
      <c r="M366" s="11"/>
    </row>
    <row r="367" spans="1:13" ht="12.75">
      <c r="A367" s="11">
        <v>484</v>
      </c>
      <c r="B367" s="227" t="s">
        <v>147</v>
      </c>
      <c r="C367" s="73" t="s">
        <v>1985</v>
      </c>
      <c r="D367" s="73"/>
      <c r="E367" s="163" t="s">
        <v>1569</v>
      </c>
      <c r="F367" s="12"/>
      <c r="G367" s="11"/>
      <c r="H367" s="163" t="s">
        <v>2138</v>
      </c>
      <c r="I367" s="351">
        <v>0.16666666666666666</v>
      </c>
      <c r="J367" s="73"/>
      <c r="K367" s="11"/>
      <c r="L367" s="11">
        <f t="shared" si="6"/>
        <v>0.16666666666666666</v>
      </c>
      <c r="M367" s="11"/>
    </row>
    <row r="368" spans="1:13" ht="12.75">
      <c r="A368" s="11">
        <v>674</v>
      </c>
      <c r="B368" s="73" t="s">
        <v>307</v>
      </c>
      <c r="C368" s="151" t="s">
        <v>308</v>
      </c>
      <c r="D368" s="73"/>
      <c r="E368" s="107" t="s">
        <v>1452</v>
      </c>
      <c r="F368" s="91"/>
      <c r="G368" s="11"/>
      <c r="H368" s="31" t="s">
        <v>719</v>
      </c>
      <c r="I368" s="45">
        <v>0.1</v>
      </c>
      <c r="J368" s="73"/>
      <c r="K368" s="11"/>
      <c r="L368" s="11">
        <f t="shared" si="6"/>
        <v>0.1</v>
      </c>
      <c r="M368" s="11"/>
    </row>
    <row r="369" spans="1:13" ht="12.75">
      <c r="A369" s="11">
        <v>9</v>
      </c>
      <c r="B369" s="150" t="s">
        <v>627</v>
      </c>
      <c r="C369" s="31" t="s">
        <v>628</v>
      </c>
      <c r="D369" s="37"/>
      <c r="E369" s="150" t="s">
        <v>499</v>
      </c>
      <c r="F369" s="42" t="s">
        <v>2153</v>
      </c>
      <c r="G369" s="31">
        <v>2</v>
      </c>
      <c r="H369" s="13"/>
      <c r="I369" s="11"/>
      <c r="J369" s="31" t="s">
        <v>479</v>
      </c>
      <c r="K369" s="11">
        <v>1</v>
      </c>
      <c r="L369" s="11">
        <f t="shared" si="6"/>
        <v>3</v>
      </c>
      <c r="M369" s="31"/>
    </row>
    <row r="370" spans="1:13" ht="12.75">
      <c r="A370" s="11">
        <v>675</v>
      </c>
      <c r="B370" s="73" t="s">
        <v>670</v>
      </c>
      <c r="C370" s="151" t="s">
        <v>628</v>
      </c>
      <c r="D370" s="73"/>
      <c r="E370" s="107" t="s">
        <v>1072</v>
      </c>
      <c r="F370" s="91"/>
      <c r="G370" s="11"/>
      <c r="H370" s="31" t="s">
        <v>719</v>
      </c>
      <c r="I370" s="45">
        <v>0.1</v>
      </c>
      <c r="J370" s="73"/>
      <c r="K370" s="11"/>
      <c r="L370" s="11">
        <f t="shared" si="6"/>
        <v>0.1</v>
      </c>
      <c r="M370" s="11"/>
    </row>
    <row r="371" spans="1:13" ht="12.75">
      <c r="A371" s="11">
        <v>676</v>
      </c>
      <c r="B371" s="73" t="s">
        <v>1240</v>
      </c>
      <c r="C371" s="151" t="s">
        <v>1241</v>
      </c>
      <c r="D371" s="73"/>
      <c r="E371" s="107" t="s">
        <v>1218</v>
      </c>
      <c r="F371" s="155"/>
      <c r="G371" s="11"/>
      <c r="H371" s="31" t="s">
        <v>719</v>
      </c>
      <c r="I371" s="45">
        <v>0.1</v>
      </c>
      <c r="J371" s="73"/>
      <c r="K371" s="45"/>
      <c r="L371" s="11">
        <f t="shared" si="6"/>
        <v>0.1</v>
      </c>
      <c r="M371" s="11"/>
    </row>
    <row r="372" spans="1:13" ht="12.75">
      <c r="A372" s="11">
        <v>234</v>
      </c>
      <c r="B372" s="73" t="s">
        <v>2029</v>
      </c>
      <c r="C372" s="31" t="s">
        <v>141</v>
      </c>
      <c r="D372" s="37"/>
      <c r="E372" s="150" t="s">
        <v>371</v>
      </c>
      <c r="F372" s="31"/>
      <c r="G372" s="31"/>
      <c r="H372" s="13"/>
      <c r="I372" s="11"/>
      <c r="J372" s="31" t="s">
        <v>483</v>
      </c>
      <c r="K372" s="358">
        <v>0.6</v>
      </c>
      <c r="L372" s="11">
        <f t="shared" si="6"/>
        <v>0.6</v>
      </c>
      <c r="M372" s="31"/>
    </row>
    <row r="373" spans="1:13" ht="12.75">
      <c r="A373" s="11">
        <v>677</v>
      </c>
      <c r="B373" s="73" t="s">
        <v>823</v>
      </c>
      <c r="C373" s="151" t="s">
        <v>141</v>
      </c>
      <c r="D373" s="73"/>
      <c r="E373" s="107" t="s">
        <v>1170</v>
      </c>
      <c r="F373" s="155"/>
      <c r="G373" s="11"/>
      <c r="H373" s="31" t="s">
        <v>719</v>
      </c>
      <c r="I373" s="45">
        <v>0.1</v>
      </c>
      <c r="J373" s="73"/>
      <c r="K373" s="45"/>
      <c r="L373" s="11">
        <f t="shared" si="6"/>
        <v>0.1</v>
      </c>
      <c r="M373" s="11"/>
    </row>
    <row r="374" spans="1:13" ht="12.75">
      <c r="A374" s="11">
        <v>235</v>
      </c>
      <c r="B374" s="73" t="s">
        <v>2028</v>
      </c>
      <c r="C374" s="31" t="s">
        <v>141</v>
      </c>
      <c r="D374" s="37"/>
      <c r="E374" s="37" t="s">
        <v>500</v>
      </c>
      <c r="F374" s="88"/>
      <c r="G374" s="31"/>
      <c r="H374" s="31"/>
      <c r="I374" s="11"/>
      <c r="J374" s="31" t="s">
        <v>483</v>
      </c>
      <c r="K374" s="358">
        <v>0.6</v>
      </c>
      <c r="L374" s="11">
        <f t="shared" si="6"/>
        <v>0.6</v>
      </c>
      <c r="M374" s="31"/>
    </row>
    <row r="375" spans="1:13" ht="12.75">
      <c r="A375" s="11">
        <v>441</v>
      </c>
      <c r="B375" s="73" t="s">
        <v>1174</v>
      </c>
      <c r="C375" s="151" t="s">
        <v>141</v>
      </c>
      <c r="D375" s="73"/>
      <c r="E375" s="151" t="s">
        <v>1170</v>
      </c>
      <c r="F375" s="155"/>
      <c r="G375" s="11"/>
      <c r="H375" s="31" t="s">
        <v>729</v>
      </c>
      <c r="I375" s="45">
        <v>0.167</v>
      </c>
      <c r="J375" s="73"/>
      <c r="K375" s="45"/>
      <c r="L375" s="11">
        <f t="shared" si="6"/>
        <v>0.167</v>
      </c>
      <c r="M375" s="11"/>
    </row>
    <row r="376" spans="1:13" ht="12.75">
      <c r="A376" s="11">
        <v>130</v>
      </c>
      <c r="B376" s="73" t="s">
        <v>2030</v>
      </c>
      <c r="C376" s="12" t="s">
        <v>683</v>
      </c>
      <c r="D376" s="53" t="s">
        <v>385</v>
      </c>
      <c r="E376" s="53"/>
      <c r="F376" s="43"/>
      <c r="G376" s="31"/>
      <c r="H376" s="13"/>
      <c r="I376" s="45"/>
      <c r="J376" s="31" t="s">
        <v>97</v>
      </c>
      <c r="K376" s="11">
        <v>1</v>
      </c>
      <c r="L376" s="11">
        <f t="shared" si="6"/>
        <v>1</v>
      </c>
      <c r="M376" s="31"/>
    </row>
    <row r="377" spans="1:13" ht="12.75">
      <c r="A377" s="11">
        <v>678</v>
      </c>
      <c r="B377" s="73" t="s">
        <v>1295</v>
      </c>
      <c r="C377" s="151" t="s">
        <v>683</v>
      </c>
      <c r="D377" s="73"/>
      <c r="E377" s="107" t="s">
        <v>899</v>
      </c>
      <c r="F377" s="91"/>
      <c r="G377" s="11"/>
      <c r="H377" s="31" t="s">
        <v>719</v>
      </c>
      <c r="I377" s="45">
        <v>0.1</v>
      </c>
      <c r="J377" s="73"/>
      <c r="K377" s="11"/>
      <c r="L377" s="11">
        <f t="shared" si="6"/>
        <v>0.1</v>
      </c>
      <c r="M377" s="11"/>
    </row>
    <row r="378" spans="1:13" ht="12.75">
      <c r="A378" s="11">
        <v>291</v>
      </c>
      <c r="B378" s="73" t="s">
        <v>1326</v>
      </c>
      <c r="C378" s="151" t="s">
        <v>683</v>
      </c>
      <c r="D378" s="73"/>
      <c r="E378" s="107" t="s">
        <v>1308</v>
      </c>
      <c r="F378" s="91"/>
      <c r="G378" s="11"/>
      <c r="H378" s="31" t="s">
        <v>736</v>
      </c>
      <c r="I378" s="45">
        <v>0.5</v>
      </c>
      <c r="J378" s="73"/>
      <c r="K378" s="11"/>
      <c r="L378" s="11">
        <f t="shared" si="6"/>
        <v>0.5</v>
      </c>
      <c r="M378" s="11"/>
    </row>
    <row r="379" spans="1:13" ht="12.75">
      <c r="A379" s="11">
        <v>389</v>
      </c>
      <c r="B379" s="73" t="s">
        <v>154</v>
      </c>
      <c r="C379" s="151" t="s">
        <v>1254</v>
      </c>
      <c r="D379" s="73"/>
      <c r="E379" s="107" t="s">
        <v>1223</v>
      </c>
      <c r="F379" s="155"/>
      <c r="G379" s="11"/>
      <c r="H379" s="31" t="s">
        <v>802</v>
      </c>
      <c r="I379" s="45">
        <v>0.25</v>
      </c>
      <c r="J379" s="73"/>
      <c r="K379" s="45"/>
      <c r="L379" s="11">
        <f t="shared" si="6"/>
        <v>0.25</v>
      </c>
      <c r="M379" s="11"/>
    </row>
    <row r="380" spans="1:13" ht="12.75">
      <c r="A380" s="11">
        <v>292</v>
      </c>
      <c r="B380" s="227" t="s">
        <v>2137</v>
      </c>
      <c r="C380" s="73" t="s">
        <v>1679</v>
      </c>
      <c r="D380" s="163" t="s">
        <v>1596</v>
      </c>
      <c r="E380" s="12"/>
      <c r="F380" s="12"/>
      <c r="G380" s="11"/>
      <c r="H380" s="163" t="s">
        <v>1559</v>
      </c>
      <c r="I380" s="351">
        <v>0.5</v>
      </c>
      <c r="J380" s="73"/>
      <c r="K380" s="11"/>
      <c r="L380" s="11">
        <f t="shared" si="6"/>
        <v>0.5</v>
      </c>
      <c r="M380" s="11"/>
    </row>
    <row r="381" spans="1:13" ht="12.75">
      <c r="A381" s="11">
        <v>72</v>
      </c>
      <c r="B381" s="73" t="s">
        <v>2031</v>
      </c>
      <c r="C381" s="12" t="s">
        <v>1067</v>
      </c>
      <c r="D381" s="37"/>
      <c r="E381" s="37" t="s">
        <v>371</v>
      </c>
      <c r="F381" s="42"/>
      <c r="G381" s="31"/>
      <c r="H381" s="13"/>
      <c r="I381" s="11"/>
      <c r="J381" s="31" t="s">
        <v>245</v>
      </c>
      <c r="K381" s="45">
        <v>1.33</v>
      </c>
      <c r="L381" s="11">
        <f t="shared" si="6"/>
        <v>1.33</v>
      </c>
      <c r="M381" s="31"/>
    </row>
    <row r="382" spans="1:13" ht="12.75">
      <c r="A382" s="11">
        <v>520</v>
      </c>
      <c r="B382" s="73" t="s">
        <v>138</v>
      </c>
      <c r="C382" s="151" t="s">
        <v>1067</v>
      </c>
      <c r="D382" s="73"/>
      <c r="E382" s="107" t="s">
        <v>1457</v>
      </c>
      <c r="F382" s="91"/>
      <c r="G382" s="11"/>
      <c r="H382" s="31" t="s">
        <v>713</v>
      </c>
      <c r="I382" s="45">
        <v>0.125</v>
      </c>
      <c r="J382" s="73"/>
      <c r="K382" s="11"/>
      <c r="L382" s="11">
        <f t="shared" si="6"/>
        <v>0.125</v>
      </c>
      <c r="M382" s="11"/>
    </row>
    <row r="383" spans="1:13" ht="12.75">
      <c r="A383" s="11">
        <v>131</v>
      </c>
      <c r="B383" s="73" t="s">
        <v>2032</v>
      </c>
      <c r="C383" s="31" t="s">
        <v>1067</v>
      </c>
      <c r="D383" s="37"/>
      <c r="E383" s="150" t="s">
        <v>498</v>
      </c>
      <c r="F383" s="88"/>
      <c r="G383" s="31"/>
      <c r="H383" s="13"/>
      <c r="I383" s="11"/>
      <c r="J383" s="31" t="s">
        <v>479</v>
      </c>
      <c r="K383" s="11">
        <v>1</v>
      </c>
      <c r="L383" s="11">
        <f t="shared" si="6"/>
        <v>1</v>
      </c>
      <c r="M383" s="31"/>
    </row>
    <row r="384" spans="1:13" ht="12.75">
      <c r="A384" s="11">
        <v>679</v>
      </c>
      <c r="B384" s="73" t="s">
        <v>1383</v>
      </c>
      <c r="C384" s="151" t="s">
        <v>45</v>
      </c>
      <c r="D384" s="73"/>
      <c r="E384" s="151" t="s">
        <v>1192</v>
      </c>
      <c r="F384" s="91"/>
      <c r="G384" s="11"/>
      <c r="H384" s="31" t="s">
        <v>719</v>
      </c>
      <c r="I384" s="45">
        <v>0.1</v>
      </c>
      <c r="J384" s="73"/>
      <c r="K384" s="11"/>
      <c r="L384" s="11">
        <f t="shared" si="6"/>
        <v>0.1</v>
      </c>
      <c r="M384" s="11"/>
    </row>
    <row r="385" spans="1:13" ht="12.75">
      <c r="A385" s="11">
        <v>132</v>
      </c>
      <c r="B385" s="150" t="s">
        <v>2041</v>
      </c>
      <c r="C385" s="31" t="s">
        <v>45</v>
      </c>
      <c r="D385" s="14"/>
      <c r="E385" s="150" t="s">
        <v>375</v>
      </c>
      <c r="F385" s="104"/>
      <c r="G385" s="133"/>
      <c r="H385" s="134"/>
      <c r="I385" s="354"/>
      <c r="J385" s="31" t="s">
        <v>479</v>
      </c>
      <c r="K385" s="359">
        <v>1</v>
      </c>
      <c r="L385" s="11">
        <f t="shared" si="6"/>
        <v>1</v>
      </c>
      <c r="M385" s="87"/>
    </row>
    <row r="386" spans="1:13" ht="12.75">
      <c r="A386" s="11">
        <v>293</v>
      </c>
      <c r="B386" s="73" t="s">
        <v>1268</v>
      </c>
      <c r="C386" s="151" t="s">
        <v>45</v>
      </c>
      <c r="D386" s="73"/>
      <c r="E386" s="107" t="s">
        <v>1228</v>
      </c>
      <c r="F386" s="91"/>
      <c r="G386" s="11"/>
      <c r="H386" s="31" t="s">
        <v>736</v>
      </c>
      <c r="I386" s="45">
        <v>0.5</v>
      </c>
      <c r="J386" s="73"/>
      <c r="K386" s="11"/>
      <c r="L386" s="11">
        <f t="shared" si="6"/>
        <v>0.5</v>
      </c>
      <c r="M386" s="11"/>
    </row>
    <row r="387" spans="1:13" ht="12.75">
      <c r="A387" s="11">
        <v>442</v>
      </c>
      <c r="B387" s="73" t="s">
        <v>232</v>
      </c>
      <c r="C387" s="151" t="s">
        <v>45</v>
      </c>
      <c r="D387" s="73"/>
      <c r="E387" s="107" t="s">
        <v>1194</v>
      </c>
      <c r="F387" s="91"/>
      <c r="G387" s="11"/>
      <c r="H387" s="31" t="s">
        <v>729</v>
      </c>
      <c r="I387" s="45">
        <v>0.167</v>
      </c>
      <c r="J387" s="73"/>
      <c r="K387" s="11"/>
      <c r="L387" s="11">
        <f t="shared" si="6"/>
        <v>0.167</v>
      </c>
      <c r="M387" s="11"/>
    </row>
    <row r="388" spans="1:13" ht="12.75">
      <c r="A388" s="11">
        <v>390</v>
      </c>
      <c r="B388" s="73" t="s">
        <v>1388</v>
      </c>
      <c r="C388" s="151" t="s">
        <v>45</v>
      </c>
      <c r="D388" s="73"/>
      <c r="E388" s="107" t="s">
        <v>1185</v>
      </c>
      <c r="F388" s="91"/>
      <c r="G388" s="11"/>
      <c r="H388" s="31" t="s">
        <v>802</v>
      </c>
      <c r="I388" s="45">
        <v>0.25</v>
      </c>
      <c r="J388" s="73"/>
      <c r="K388" s="11"/>
      <c r="L388" s="11">
        <f t="shared" si="6"/>
        <v>0.25</v>
      </c>
      <c r="M388" s="11"/>
    </row>
    <row r="389" spans="1:13" ht="12.75">
      <c r="A389" s="11">
        <v>391</v>
      </c>
      <c r="B389" s="227" t="s">
        <v>2110</v>
      </c>
      <c r="C389" s="73" t="s">
        <v>45</v>
      </c>
      <c r="D389" s="163" t="s">
        <v>1567</v>
      </c>
      <c r="E389" s="12"/>
      <c r="F389" s="12"/>
      <c r="G389" s="11"/>
      <c r="H389" s="163" t="s">
        <v>1563</v>
      </c>
      <c r="I389" s="351">
        <v>0.25</v>
      </c>
      <c r="J389" s="73"/>
      <c r="K389" s="11"/>
      <c r="L389" s="11">
        <f t="shared" si="6"/>
        <v>0.25</v>
      </c>
      <c r="M389" s="11"/>
    </row>
    <row r="390" spans="1:13" ht="12.75">
      <c r="A390" s="11">
        <v>680</v>
      </c>
      <c r="B390" s="73" t="s">
        <v>1455</v>
      </c>
      <c r="C390" s="151" t="s">
        <v>45</v>
      </c>
      <c r="D390" s="73"/>
      <c r="E390" s="102" t="s">
        <v>1452</v>
      </c>
      <c r="F390" s="91"/>
      <c r="G390" s="11"/>
      <c r="H390" s="31" t="s">
        <v>719</v>
      </c>
      <c r="I390" s="45">
        <v>0.1</v>
      </c>
      <c r="J390" s="73"/>
      <c r="K390" s="11"/>
      <c r="L390" s="11">
        <f t="shared" si="6"/>
        <v>0.1</v>
      </c>
      <c r="M390" s="11"/>
    </row>
    <row r="391" spans="1:13" ht="12.75">
      <c r="A391" s="11">
        <v>294</v>
      </c>
      <c r="B391" s="227" t="s">
        <v>2115</v>
      </c>
      <c r="C391" s="73" t="s">
        <v>45</v>
      </c>
      <c r="D391" s="163" t="s">
        <v>1574</v>
      </c>
      <c r="E391" s="12"/>
      <c r="F391" s="12"/>
      <c r="G391" s="11"/>
      <c r="H391" s="163" t="s">
        <v>1559</v>
      </c>
      <c r="I391" s="351">
        <v>0.5</v>
      </c>
      <c r="J391" s="73"/>
      <c r="K391" s="11"/>
      <c r="L391" s="11">
        <f t="shared" si="6"/>
        <v>0.5</v>
      </c>
      <c r="M391" s="11"/>
    </row>
    <row r="392" spans="1:13" ht="12.75">
      <c r="A392" s="11">
        <v>485</v>
      </c>
      <c r="B392" s="227" t="s">
        <v>1907</v>
      </c>
      <c r="C392" s="73" t="s">
        <v>45</v>
      </c>
      <c r="D392" s="73"/>
      <c r="E392" s="163" t="s">
        <v>1580</v>
      </c>
      <c r="F392" s="12"/>
      <c r="G392" s="11"/>
      <c r="H392" s="163" t="s">
        <v>1561</v>
      </c>
      <c r="I392" s="351">
        <v>0.16666666666666666</v>
      </c>
      <c r="J392" s="73"/>
      <c r="K392" s="11"/>
      <c r="L392" s="11">
        <f t="shared" si="6"/>
        <v>0.16666666666666666</v>
      </c>
      <c r="M392" s="11"/>
    </row>
    <row r="393" spans="1:13" ht="12.75">
      <c r="A393" s="11">
        <v>295</v>
      </c>
      <c r="B393" s="73" t="s">
        <v>1426</v>
      </c>
      <c r="C393" s="151" t="s">
        <v>45</v>
      </c>
      <c r="D393" s="73"/>
      <c r="E393" s="107" t="s">
        <v>1057</v>
      </c>
      <c r="F393" s="91"/>
      <c r="G393" s="11"/>
      <c r="H393" s="31" t="s">
        <v>736</v>
      </c>
      <c r="I393" s="45">
        <v>0.5</v>
      </c>
      <c r="J393" s="73"/>
      <c r="K393" s="11"/>
      <c r="L393" s="11">
        <f t="shared" si="6"/>
        <v>0.5</v>
      </c>
      <c r="M393" s="11"/>
    </row>
    <row r="394" spans="1:13" ht="12.75">
      <c r="A394" s="11">
        <v>681</v>
      </c>
      <c r="B394" s="73" t="s">
        <v>1180</v>
      </c>
      <c r="C394" s="151" t="s">
        <v>1181</v>
      </c>
      <c r="D394" s="73"/>
      <c r="E394" s="107" t="s">
        <v>1170</v>
      </c>
      <c r="F394" s="155"/>
      <c r="G394" s="11"/>
      <c r="H394" s="31" t="s">
        <v>719</v>
      </c>
      <c r="I394" s="45">
        <v>0.1</v>
      </c>
      <c r="J394" s="73"/>
      <c r="K394" s="45"/>
      <c r="L394" s="11">
        <f t="shared" si="6"/>
        <v>0.1</v>
      </c>
      <c r="M394" s="11"/>
    </row>
    <row r="395" spans="1:13" ht="12.75">
      <c r="A395" s="11">
        <v>443</v>
      </c>
      <c r="B395" s="73" t="s">
        <v>650</v>
      </c>
      <c r="C395" s="151" t="s">
        <v>45</v>
      </c>
      <c r="D395" s="73"/>
      <c r="E395" s="102" t="s">
        <v>1057</v>
      </c>
      <c r="F395" s="91"/>
      <c r="G395" s="11"/>
      <c r="H395" s="31" t="s">
        <v>729</v>
      </c>
      <c r="I395" s="45">
        <v>0.167</v>
      </c>
      <c r="J395" s="73"/>
      <c r="K395" s="11"/>
      <c r="L395" s="11">
        <f aca="true" t="shared" si="7" ref="L395:L458">K395+I395+G395</f>
        <v>0.167</v>
      </c>
      <c r="M395" s="11"/>
    </row>
    <row r="396" spans="1:13" ht="12.75">
      <c r="A396" s="11">
        <v>208</v>
      </c>
      <c r="B396" s="111" t="s">
        <v>2038</v>
      </c>
      <c r="C396" s="12" t="s">
        <v>45</v>
      </c>
      <c r="D396" s="123" t="s">
        <v>398</v>
      </c>
      <c r="E396" s="120"/>
      <c r="F396" s="132"/>
      <c r="G396" s="120"/>
      <c r="H396" s="120"/>
      <c r="I396" s="179"/>
      <c r="J396" s="31" t="s">
        <v>96</v>
      </c>
      <c r="K396" s="179">
        <v>0.75</v>
      </c>
      <c r="L396" s="11">
        <f t="shared" si="7"/>
        <v>0.75</v>
      </c>
      <c r="M396" s="120"/>
    </row>
    <row r="397" spans="1:13" ht="12.75">
      <c r="A397" s="11">
        <v>521</v>
      </c>
      <c r="B397" s="73" t="s">
        <v>1280</v>
      </c>
      <c r="C397" s="151" t="s">
        <v>1181</v>
      </c>
      <c r="D397" s="73"/>
      <c r="E397" s="107" t="s">
        <v>1203</v>
      </c>
      <c r="F397" s="91"/>
      <c r="G397" s="11"/>
      <c r="H397" s="31" t="s">
        <v>713</v>
      </c>
      <c r="I397" s="45">
        <v>0.125</v>
      </c>
      <c r="J397" s="73"/>
      <c r="K397" s="11"/>
      <c r="L397" s="11">
        <f t="shared" si="7"/>
        <v>0.125</v>
      </c>
      <c r="M397" s="11"/>
    </row>
    <row r="398" spans="1:13" ht="12.75">
      <c r="A398" s="11">
        <v>682</v>
      </c>
      <c r="B398" s="73" t="s">
        <v>1438</v>
      </c>
      <c r="C398" s="151" t="s">
        <v>45</v>
      </c>
      <c r="D398" s="73"/>
      <c r="E398" s="107" t="s">
        <v>1060</v>
      </c>
      <c r="F398" s="91"/>
      <c r="G398" s="11"/>
      <c r="H398" s="31" t="s">
        <v>719</v>
      </c>
      <c r="I398" s="45">
        <v>0.1</v>
      </c>
      <c r="J398" s="73"/>
      <c r="K398" s="11"/>
      <c r="L398" s="11">
        <f t="shared" si="7"/>
        <v>0.1</v>
      </c>
      <c r="M398" s="11"/>
    </row>
    <row r="399" spans="1:13" ht="12.75">
      <c r="A399" s="11">
        <v>683</v>
      </c>
      <c r="B399" s="73" t="s">
        <v>1299</v>
      </c>
      <c r="C399" s="151" t="s">
        <v>45</v>
      </c>
      <c r="D399" s="73"/>
      <c r="E399" s="107" t="s">
        <v>899</v>
      </c>
      <c r="F399" s="91"/>
      <c r="G399" s="11"/>
      <c r="H399" s="31" t="s">
        <v>719</v>
      </c>
      <c r="I399" s="45">
        <v>0.1</v>
      </c>
      <c r="J399" s="73"/>
      <c r="K399" s="11"/>
      <c r="L399" s="11">
        <f t="shared" si="7"/>
        <v>0.1</v>
      </c>
      <c r="M399" s="11"/>
    </row>
    <row r="400" spans="1:13" ht="12.75">
      <c r="A400" s="11">
        <v>209</v>
      </c>
      <c r="B400" s="81" t="s">
        <v>2036</v>
      </c>
      <c r="C400" s="12" t="s">
        <v>45</v>
      </c>
      <c r="D400" s="86" t="s">
        <v>381</v>
      </c>
      <c r="E400" s="37"/>
      <c r="F400" s="43"/>
      <c r="G400" s="78"/>
      <c r="H400" s="13"/>
      <c r="I400" s="11"/>
      <c r="J400" s="31" t="s">
        <v>96</v>
      </c>
      <c r="K400" s="11">
        <v>0.75</v>
      </c>
      <c r="L400" s="11">
        <f t="shared" si="7"/>
        <v>0.75</v>
      </c>
      <c r="M400" s="31"/>
    </row>
    <row r="401" spans="1:13" ht="12.75">
      <c r="A401" s="11">
        <v>210</v>
      </c>
      <c r="B401" s="150" t="s">
        <v>1993</v>
      </c>
      <c r="C401" s="12" t="s">
        <v>45</v>
      </c>
      <c r="D401" s="13" t="s">
        <v>384</v>
      </c>
      <c r="E401" s="37"/>
      <c r="F401" s="62"/>
      <c r="G401" s="31"/>
      <c r="H401" s="31"/>
      <c r="I401" s="45"/>
      <c r="J401" s="31" t="s">
        <v>96</v>
      </c>
      <c r="K401" s="11">
        <v>0.75</v>
      </c>
      <c r="L401" s="11">
        <f t="shared" si="7"/>
        <v>0.75</v>
      </c>
      <c r="M401" s="31"/>
    </row>
    <row r="402" spans="1:13" ht="12.75">
      <c r="A402" s="11">
        <v>249</v>
      </c>
      <c r="B402" s="227" t="s">
        <v>227</v>
      </c>
      <c r="C402" s="73" t="s">
        <v>45</v>
      </c>
      <c r="D402" s="73"/>
      <c r="E402" s="163" t="s">
        <v>1500</v>
      </c>
      <c r="F402" s="12" t="s">
        <v>2491</v>
      </c>
      <c r="G402" s="11">
        <v>0.33</v>
      </c>
      <c r="H402" s="163" t="s">
        <v>1563</v>
      </c>
      <c r="I402" s="351">
        <v>0.25</v>
      </c>
      <c r="J402" s="73"/>
      <c r="K402" s="11"/>
      <c r="L402" s="11">
        <f t="shared" si="7"/>
        <v>0.5800000000000001</v>
      </c>
      <c r="M402" s="11"/>
    </row>
    <row r="403" spans="1:13" ht="12.75">
      <c r="A403" s="11">
        <v>684</v>
      </c>
      <c r="B403" s="151" t="s">
        <v>1058</v>
      </c>
      <c r="C403" s="151" t="s">
        <v>45</v>
      </c>
      <c r="D403" s="34"/>
      <c r="E403" s="107" t="s">
        <v>1057</v>
      </c>
      <c r="F403" s="155"/>
      <c r="G403" s="11"/>
      <c r="H403" s="31" t="s">
        <v>719</v>
      </c>
      <c r="I403" s="45">
        <v>0.1</v>
      </c>
      <c r="J403" s="73"/>
      <c r="K403" s="11"/>
      <c r="L403" s="11">
        <f t="shared" si="7"/>
        <v>0.1</v>
      </c>
      <c r="M403" s="11"/>
    </row>
    <row r="404" spans="1:13" ht="12.75">
      <c r="A404" s="11">
        <v>685</v>
      </c>
      <c r="B404" s="73" t="s">
        <v>1479</v>
      </c>
      <c r="C404" s="138" t="s">
        <v>45</v>
      </c>
      <c r="D404" s="73"/>
      <c r="E404" s="138" t="s">
        <v>1478</v>
      </c>
      <c r="F404" s="91"/>
      <c r="G404" s="11"/>
      <c r="H404" s="31" t="s">
        <v>719</v>
      </c>
      <c r="I404" s="45">
        <v>0.1</v>
      </c>
      <c r="J404" s="73"/>
      <c r="K404" s="11"/>
      <c r="L404" s="11">
        <f t="shared" si="7"/>
        <v>0.1</v>
      </c>
      <c r="M404" s="11"/>
    </row>
    <row r="405" spans="1:13" ht="12.75">
      <c r="A405" s="11">
        <v>522</v>
      </c>
      <c r="B405" s="73" t="s">
        <v>1189</v>
      </c>
      <c r="C405" s="151" t="s">
        <v>45</v>
      </c>
      <c r="D405" s="73"/>
      <c r="E405" s="102" t="s">
        <v>1190</v>
      </c>
      <c r="F405" s="155"/>
      <c r="G405" s="11"/>
      <c r="H405" s="31" t="s">
        <v>713</v>
      </c>
      <c r="I405" s="45">
        <v>0.125</v>
      </c>
      <c r="J405" s="73"/>
      <c r="K405" s="45"/>
      <c r="L405" s="11">
        <f t="shared" si="7"/>
        <v>0.125</v>
      </c>
      <c r="M405" s="11"/>
    </row>
    <row r="406" spans="1:13" ht="12.75">
      <c r="A406" s="11">
        <v>392</v>
      </c>
      <c r="B406" s="73" t="s">
        <v>1354</v>
      </c>
      <c r="C406" s="151" t="s">
        <v>45</v>
      </c>
      <c r="D406" s="73"/>
      <c r="E406" s="107" t="s">
        <v>1072</v>
      </c>
      <c r="F406" s="91"/>
      <c r="G406" s="11"/>
      <c r="H406" s="31" t="s">
        <v>802</v>
      </c>
      <c r="I406" s="45">
        <v>0.25</v>
      </c>
      <c r="J406" s="73"/>
      <c r="K406" s="11"/>
      <c r="L406" s="11">
        <f t="shared" si="7"/>
        <v>0.25</v>
      </c>
      <c r="M406" s="11"/>
    </row>
    <row r="407" spans="1:13" ht="12.75">
      <c r="A407" s="11">
        <v>686</v>
      </c>
      <c r="B407" s="73" t="s">
        <v>1386</v>
      </c>
      <c r="C407" s="151" t="s">
        <v>45</v>
      </c>
      <c r="D407" s="73"/>
      <c r="E407" s="107" t="s">
        <v>1101</v>
      </c>
      <c r="F407" s="91"/>
      <c r="G407" s="11"/>
      <c r="H407" s="31" t="s">
        <v>719</v>
      </c>
      <c r="I407" s="45">
        <v>0.1</v>
      </c>
      <c r="J407" s="73"/>
      <c r="K407" s="11"/>
      <c r="L407" s="11">
        <f t="shared" si="7"/>
        <v>0.1</v>
      </c>
      <c r="M407" s="11"/>
    </row>
    <row r="408" spans="1:13" ht="12.75">
      <c r="A408" s="11">
        <v>296</v>
      </c>
      <c r="B408" s="227" t="s">
        <v>2108</v>
      </c>
      <c r="C408" s="73" t="s">
        <v>45</v>
      </c>
      <c r="D408" s="73"/>
      <c r="E408" s="163" t="s">
        <v>1569</v>
      </c>
      <c r="F408" s="12"/>
      <c r="G408" s="11"/>
      <c r="H408" s="163" t="s">
        <v>1559</v>
      </c>
      <c r="I408" s="351">
        <v>0.5</v>
      </c>
      <c r="J408" s="73"/>
      <c r="K408" s="11"/>
      <c r="L408" s="11">
        <f t="shared" si="7"/>
        <v>0.5</v>
      </c>
      <c r="M408" s="11"/>
    </row>
    <row r="409" spans="1:13" ht="12.75">
      <c r="A409" s="11">
        <v>687</v>
      </c>
      <c r="B409" s="73" t="s">
        <v>758</v>
      </c>
      <c r="C409" s="151" t="s">
        <v>45</v>
      </c>
      <c r="D409" s="73"/>
      <c r="E409" s="102" t="s">
        <v>1308</v>
      </c>
      <c r="F409" s="91"/>
      <c r="G409" s="11"/>
      <c r="H409" s="31" t="s">
        <v>719</v>
      </c>
      <c r="I409" s="45">
        <v>0.1</v>
      </c>
      <c r="J409" s="73"/>
      <c r="K409" s="11"/>
      <c r="L409" s="11">
        <f t="shared" si="7"/>
        <v>0.1</v>
      </c>
      <c r="M409" s="11"/>
    </row>
    <row r="410" spans="1:13" ht="12.75">
      <c r="A410" s="11">
        <v>444</v>
      </c>
      <c r="B410" s="73" t="s">
        <v>364</v>
      </c>
      <c r="C410" s="151" t="s">
        <v>45</v>
      </c>
      <c r="D410" s="73"/>
      <c r="E410" s="107" t="s">
        <v>1292</v>
      </c>
      <c r="F410" s="91"/>
      <c r="G410" s="11"/>
      <c r="H410" s="31" t="s">
        <v>729</v>
      </c>
      <c r="I410" s="45">
        <v>0.167</v>
      </c>
      <c r="J410" s="73"/>
      <c r="K410" s="11"/>
      <c r="L410" s="11">
        <f t="shared" si="7"/>
        <v>0.167</v>
      </c>
      <c r="M410" s="11"/>
    </row>
    <row r="411" spans="1:13" ht="12.75">
      <c r="A411" s="11">
        <v>688</v>
      </c>
      <c r="B411" s="73" t="s">
        <v>364</v>
      </c>
      <c r="C411" s="151" t="s">
        <v>45</v>
      </c>
      <c r="D411" s="73"/>
      <c r="E411" s="107" t="s">
        <v>1072</v>
      </c>
      <c r="F411" s="91"/>
      <c r="G411" s="11"/>
      <c r="H411" s="31" t="s">
        <v>719</v>
      </c>
      <c r="I411" s="45">
        <v>0.1</v>
      </c>
      <c r="J411" s="73"/>
      <c r="K411" s="11"/>
      <c r="L411" s="11">
        <f t="shared" si="7"/>
        <v>0.1</v>
      </c>
      <c r="M411" s="11"/>
    </row>
    <row r="412" spans="1:13" ht="12.75">
      <c r="A412" s="11">
        <v>689</v>
      </c>
      <c r="B412" s="73" t="s">
        <v>364</v>
      </c>
      <c r="C412" s="151" t="s">
        <v>45</v>
      </c>
      <c r="D412" s="73"/>
      <c r="E412" s="107" t="s">
        <v>1452</v>
      </c>
      <c r="F412" s="91"/>
      <c r="G412" s="11"/>
      <c r="H412" s="31" t="s">
        <v>719</v>
      </c>
      <c r="I412" s="45">
        <v>0.1</v>
      </c>
      <c r="J412" s="73"/>
      <c r="K412" s="11"/>
      <c r="L412" s="11">
        <f t="shared" si="7"/>
        <v>0.1</v>
      </c>
      <c r="M412" s="11"/>
    </row>
    <row r="413" spans="1:13" ht="12.75">
      <c r="A413" s="11">
        <v>236</v>
      </c>
      <c r="B413" s="14" t="s">
        <v>363</v>
      </c>
      <c r="C413" s="31" t="s">
        <v>45</v>
      </c>
      <c r="D413" s="13"/>
      <c r="E413" s="37" t="s">
        <v>501</v>
      </c>
      <c r="F413" s="88"/>
      <c r="G413" s="31"/>
      <c r="H413" s="13"/>
      <c r="I413" s="11"/>
      <c r="J413" s="31" t="s">
        <v>483</v>
      </c>
      <c r="K413" s="358">
        <v>0.6</v>
      </c>
      <c r="L413" s="11">
        <f t="shared" si="7"/>
        <v>0.6</v>
      </c>
      <c r="M413" s="31"/>
    </row>
    <row r="414" spans="1:13" ht="12.75">
      <c r="A414" s="11">
        <v>690</v>
      </c>
      <c r="B414" s="73" t="s">
        <v>333</v>
      </c>
      <c r="C414" s="151" t="s">
        <v>45</v>
      </c>
      <c r="D414" s="73"/>
      <c r="E414" s="107" t="s">
        <v>1292</v>
      </c>
      <c r="F414" s="91"/>
      <c r="G414" s="11"/>
      <c r="H414" s="31" t="s">
        <v>719</v>
      </c>
      <c r="I414" s="45">
        <v>0.1</v>
      </c>
      <c r="J414" s="73"/>
      <c r="K414" s="11"/>
      <c r="L414" s="11">
        <f t="shared" si="7"/>
        <v>0.1</v>
      </c>
      <c r="M414" s="11"/>
    </row>
    <row r="415" spans="1:13" ht="12.75">
      <c r="A415" s="11">
        <v>393</v>
      </c>
      <c r="B415" s="73" t="s">
        <v>222</v>
      </c>
      <c r="C415" s="151" t="s">
        <v>45</v>
      </c>
      <c r="D415" s="73"/>
      <c r="E415" s="107" t="s">
        <v>1203</v>
      </c>
      <c r="F415" s="91"/>
      <c r="G415" s="11"/>
      <c r="H415" s="31" t="s">
        <v>802</v>
      </c>
      <c r="I415" s="45">
        <v>0.25</v>
      </c>
      <c r="J415" s="73"/>
      <c r="K415" s="11"/>
      <c r="L415" s="11">
        <f t="shared" si="7"/>
        <v>0.25</v>
      </c>
      <c r="M415" s="11"/>
    </row>
    <row r="416" spans="1:13" ht="12.75">
      <c r="A416" s="11">
        <v>691</v>
      </c>
      <c r="B416" s="73" t="s">
        <v>1244</v>
      </c>
      <c r="C416" s="151" t="s">
        <v>45</v>
      </c>
      <c r="D416" s="73"/>
      <c r="E416" s="107" t="s">
        <v>1218</v>
      </c>
      <c r="F416" s="155"/>
      <c r="G416" s="11"/>
      <c r="H416" s="31" t="s">
        <v>719</v>
      </c>
      <c r="I416" s="45">
        <v>0.1</v>
      </c>
      <c r="J416" s="73"/>
      <c r="K416" s="45"/>
      <c r="L416" s="11">
        <f t="shared" si="7"/>
        <v>0.1</v>
      </c>
      <c r="M416" s="11"/>
    </row>
    <row r="417" spans="1:13" ht="12.75">
      <c r="A417" s="11">
        <v>692</v>
      </c>
      <c r="B417" s="73" t="s">
        <v>807</v>
      </c>
      <c r="C417" s="151" t="s">
        <v>45</v>
      </c>
      <c r="D417" s="73"/>
      <c r="E417" s="107" t="s">
        <v>1192</v>
      </c>
      <c r="F417" s="91"/>
      <c r="G417" s="11"/>
      <c r="H417" s="31" t="s">
        <v>719</v>
      </c>
      <c r="I417" s="45">
        <v>0.1</v>
      </c>
      <c r="J417" s="73"/>
      <c r="K417" s="11"/>
      <c r="L417" s="11">
        <f t="shared" si="7"/>
        <v>0.1</v>
      </c>
      <c r="M417" s="11"/>
    </row>
    <row r="418" spans="1:13" ht="25.5">
      <c r="A418" s="11">
        <v>360</v>
      </c>
      <c r="B418" s="227" t="s">
        <v>36</v>
      </c>
      <c r="C418" s="73" t="s">
        <v>45</v>
      </c>
      <c r="D418" s="163" t="s">
        <v>1587</v>
      </c>
      <c r="E418" s="12"/>
      <c r="F418" s="12"/>
      <c r="G418" s="11"/>
      <c r="H418" s="165" t="s">
        <v>2154</v>
      </c>
      <c r="I418" s="351">
        <f>0.167+0.125</f>
        <v>0.29200000000000004</v>
      </c>
      <c r="J418" s="73"/>
      <c r="K418" s="11"/>
      <c r="L418" s="11">
        <f t="shared" si="7"/>
        <v>0.29200000000000004</v>
      </c>
      <c r="M418" s="11"/>
    </row>
    <row r="419" spans="1:13" ht="12.75">
      <c r="A419" s="11">
        <v>88</v>
      </c>
      <c r="B419" s="73" t="s">
        <v>1779</v>
      </c>
      <c r="C419" s="31" t="s">
        <v>45</v>
      </c>
      <c r="D419" s="37" t="s">
        <v>388</v>
      </c>
      <c r="E419" s="31"/>
      <c r="F419" s="42"/>
      <c r="G419" s="31"/>
      <c r="H419" s="163" t="s">
        <v>1561</v>
      </c>
      <c r="I419" s="11">
        <v>0.167</v>
      </c>
      <c r="J419" s="31" t="s">
        <v>97</v>
      </c>
      <c r="K419" s="11">
        <v>1</v>
      </c>
      <c r="L419" s="11">
        <f t="shared" si="7"/>
        <v>1.167</v>
      </c>
      <c r="M419" s="31"/>
    </row>
    <row r="420" spans="1:13" ht="51">
      <c r="A420" s="11">
        <v>133</v>
      </c>
      <c r="B420" s="73" t="s">
        <v>1849</v>
      </c>
      <c r="C420" s="12" t="s">
        <v>45</v>
      </c>
      <c r="D420" s="37"/>
      <c r="E420" s="37" t="s">
        <v>396</v>
      </c>
      <c r="F420" s="42"/>
      <c r="G420" s="31"/>
      <c r="H420" s="13"/>
      <c r="I420" s="11"/>
      <c r="J420" s="13" t="s">
        <v>2155</v>
      </c>
      <c r="K420" s="11">
        <v>1</v>
      </c>
      <c r="L420" s="11">
        <f t="shared" si="7"/>
        <v>1</v>
      </c>
      <c r="M420" s="78" t="s">
        <v>2145</v>
      </c>
    </row>
    <row r="421" spans="1:13" ht="12.75">
      <c r="A421" s="11">
        <v>693</v>
      </c>
      <c r="B421" s="73" t="s">
        <v>325</v>
      </c>
      <c r="C421" s="151" t="s">
        <v>45</v>
      </c>
      <c r="D421" s="73"/>
      <c r="E421" s="107" t="s">
        <v>1228</v>
      </c>
      <c r="F421" s="155"/>
      <c r="G421" s="11"/>
      <c r="H421" s="31" t="s">
        <v>719</v>
      </c>
      <c r="I421" s="45">
        <v>0.1</v>
      </c>
      <c r="J421" s="73"/>
      <c r="K421" s="45"/>
      <c r="L421" s="11">
        <f t="shared" si="7"/>
        <v>0.1</v>
      </c>
      <c r="M421" s="11"/>
    </row>
    <row r="422" spans="1:13" ht="12.75">
      <c r="A422" s="11">
        <v>297</v>
      </c>
      <c r="B422" s="73" t="s">
        <v>52</v>
      </c>
      <c r="C422" s="151" t="s">
        <v>45</v>
      </c>
      <c r="D422" s="73"/>
      <c r="E422" s="107" t="s">
        <v>1452</v>
      </c>
      <c r="F422" s="91"/>
      <c r="G422" s="11"/>
      <c r="H422" s="31" t="s">
        <v>736</v>
      </c>
      <c r="I422" s="45">
        <v>0.5</v>
      </c>
      <c r="J422" s="73"/>
      <c r="K422" s="11"/>
      <c r="L422" s="11">
        <f t="shared" si="7"/>
        <v>0.5</v>
      </c>
      <c r="M422" s="11"/>
    </row>
    <row r="423" spans="1:13" ht="12.75">
      <c r="A423" s="11">
        <v>445</v>
      </c>
      <c r="B423" s="73" t="s">
        <v>52</v>
      </c>
      <c r="C423" s="151" t="s">
        <v>45</v>
      </c>
      <c r="D423" s="73"/>
      <c r="E423" s="107" t="s">
        <v>1194</v>
      </c>
      <c r="F423" s="91"/>
      <c r="G423" s="11"/>
      <c r="H423" s="31" t="s">
        <v>729</v>
      </c>
      <c r="I423" s="45">
        <v>0.167</v>
      </c>
      <c r="J423" s="73"/>
      <c r="K423" s="11"/>
      <c r="L423" s="11">
        <f t="shared" si="7"/>
        <v>0.167</v>
      </c>
      <c r="M423" s="11"/>
    </row>
    <row r="424" spans="1:13" ht="12.75">
      <c r="A424" s="11">
        <v>350</v>
      </c>
      <c r="B424" s="227" t="s">
        <v>1822</v>
      </c>
      <c r="C424" s="73" t="s">
        <v>45</v>
      </c>
      <c r="D424" s="163" t="s">
        <v>1585</v>
      </c>
      <c r="E424" s="12"/>
      <c r="F424" s="12"/>
      <c r="G424" s="11"/>
      <c r="H424" s="163" t="s">
        <v>2138</v>
      </c>
      <c r="I424" s="351">
        <v>0.34</v>
      </c>
      <c r="J424" s="73"/>
      <c r="K424" s="11"/>
      <c r="L424" s="11">
        <f t="shared" si="7"/>
        <v>0.34</v>
      </c>
      <c r="M424" s="11"/>
    </row>
    <row r="425" spans="1:13" ht="12.75">
      <c r="A425" s="11">
        <v>694</v>
      </c>
      <c r="B425" s="73" t="s">
        <v>1427</v>
      </c>
      <c r="C425" s="151" t="s">
        <v>45</v>
      </c>
      <c r="D425" s="73"/>
      <c r="E425" s="107" t="s">
        <v>1057</v>
      </c>
      <c r="F425" s="91"/>
      <c r="G425" s="11"/>
      <c r="H425" s="31" t="s">
        <v>719</v>
      </c>
      <c r="I425" s="45">
        <v>0.1</v>
      </c>
      <c r="J425" s="73"/>
      <c r="K425" s="11"/>
      <c r="L425" s="11">
        <f t="shared" si="7"/>
        <v>0.1</v>
      </c>
      <c r="M425" s="11"/>
    </row>
    <row r="426" spans="1:13" ht="12.75">
      <c r="A426" s="11">
        <v>695</v>
      </c>
      <c r="B426" s="73" t="s">
        <v>1439</v>
      </c>
      <c r="C426" s="151" t="s">
        <v>45</v>
      </c>
      <c r="D426" s="73"/>
      <c r="E426" s="107" t="s">
        <v>1060</v>
      </c>
      <c r="F426" s="91"/>
      <c r="G426" s="11"/>
      <c r="H426" s="31" t="s">
        <v>719</v>
      </c>
      <c r="I426" s="45">
        <v>0.1</v>
      </c>
      <c r="J426" s="73"/>
      <c r="K426" s="11"/>
      <c r="L426" s="11">
        <f t="shared" si="7"/>
        <v>0.1</v>
      </c>
      <c r="M426" s="11"/>
    </row>
    <row r="427" spans="1:13" ht="12.75">
      <c r="A427" s="11">
        <v>84</v>
      </c>
      <c r="B427" s="73" t="s">
        <v>2035</v>
      </c>
      <c r="C427" s="12" t="s">
        <v>45</v>
      </c>
      <c r="D427" s="37" t="s">
        <v>383</v>
      </c>
      <c r="E427" s="31"/>
      <c r="F427" s="31"/>
      <c r="G427" s="31"/>
      <c r="H427" s="13" t="s">
        <v>2661</v>
      </c>
      <c r="I427" s="11">
        <v>0.5</v>
      </c>
      <c r="J427" s="31" t="s">
        <v>96</v>
      </c>
      <c r="K427" s="11">
        <v>0.75</v>
      </c>
      <c r="L427" s="11">
        <f t="shared" si="7"/>
        <v>1.25</v>
      </c>
      <c r="M427" s="31"/>
    </row>
    <row r="428" spans="1:13" ht="12.75">
      <c r="A428" s="11">
        <v>696</v>
      </c>
      <c r="B428" s="73" t="s">
        <v>1224</v>
      </c>
      <c r="C428" s="151" t="s">
        <v>45</v>
      </c>
      <c r="D428" s="73"/>
      <c r="E428" s="107" t="s">
        <v>1211</v>
      </c>
      <c r="F428" s="155"/>
      <c r="G428" s="11"/>
      <c r="H428" s="31" t="s">
        <v>719</v>
      </c>
      <c r="I428" s="45">
        <v>0.1</v>
      </c>
      <c r="J428" s="73"/>
      <c r="K428" s="45"/>
      <c r="L428" s="11">
        <f t="shared" si="7"/>
        <v>0.1</v>
      </c>
      <c r="M428" s="11"/>
    </row>
    <row r="429" spans="1:13" ht="12.75">
      <c r="A429" s="11">
        <v>394</v>
      </c>
      <c r="B429" s="73" t="s">
        <v>1071</v>
      </c>
      <c r="C429" s="151" t="s">
        <v>45</v>
      </c>
      <c r="D429" s="73"/>
      <c r="E429" s="107" t="s">
        <v>1165</v>
      </c>
      <c r="F429" s="155"/>
      <c r="G429" s="11"/>
      <c r="H429" s="31" t="s">
        <v>802</v>
      </c>
      <c r="I429" s="45">
        <v>0.25</v>
      </c>
      <c r="J429" s="73"/>
      <c r="K429" s="45"/>
      <c r="L429" s="11">
        <f t="shared" si="7"/>
        <v>0.25</v>
      </c>
      <c r="M429" s="11"/>
    </row>
    <row r="430" spans="1:13" ht="12.75">
      <c r="A430" s="11">
        <v>298</v>
      </c>
      <c r="B430" s="73" t="s">
        <v>1068</v>
      </c>
      <c r="C430" s="151" t="s">
        <v>45</v>
      </c>
      <c r="D430" s="73"/>
      <c r="E430" s="107" t="s">
        <v>1185</v>
      </c>
      <c r="F430" s="91"/>
      <c r="G430" s="11"/>
      <c r="H430" s="31" t="s">
        <v>736</v>
      </c>
      <c r="I430" s="45">
        <v>0.5</v>
      </c>
      <c r="J430" s="73"/>
      <c r="K430" s="11"/>
      <c r="L430" s="11">
        <f t="shared" si="7"/>
        <v>0.5</v>
      </c>
      <c r="M430" s="11"/>
    </row>
    <row r="431" spans="1:13" ht="12.75">
      <c r="A431" s="11">
        <v>697</v>
      </c>
      <c r="B431" s="73" t="s">
        <v>1068</v>
      </c>
      <c r="C431" s="151" t="s">
        <v>45</v>
      </c>
      <c r="D431" s="73"/>
      <c r="E431" s="107" t="s">
        <v>899</v>
      </c>
      <c r="F431" s="91"/>
      <c r="G431" s="11"/>
      <c r="H431" s="31" t="s">
        <v>719</v>
      </c>
      <c r="I431" s="45">
        <v>0.1</v>
      </c>
      <c r="J431" s="73"/>
      <c r="K431" s="11"/>
      <c r="L431" s="11">
        <f t="shared" si="7"/>
        <v>0.1</v>
      </c>
      <c r="M431" s="11"/>
    </row>
    <row r="432" spans="1:13" ht="12.75">
      <c r="A432" s="11">
        <v>698</v>
      </c>
      <c r="B432" s="73" t="s">
        <v>1068</v>
      </c>
      <c r="C432" s="151" t="s">
        <v>45</v>
      </c>
      <c r="D432" s="73"/>
      <c r="E432" s="107" t="s">
        <v>1101</v>
      </c>
      <c r="F432" s="91"/>
      <c r="G432" s="11"/>
      <c r="H432" s="31" t="s">
        <v>719</v>
      </c>
      <c r="I432" s="45">
        <v>0.1</v>
      </c>
      <c r="J432" s="73"/>
      <c r="K432" s="11"/>
      <c r="L432" s="11">
        <f t="shared" si="7"/>
        <v>0.1</v>
      </c>
      <c r="M432" s="11"/>
    </row>
    <row r="433" spans="1:13" ht="12.75">
      <c r="A433" s="11">
        <v>134</v>
      </c>
      <c r="B433" s="14" t="s">
        <v>1781</v>
      </c>
      <c r="C433" s="12" t="s">
        <v>45</v>
      </c>
      <c r="D433" s="37" t="s">
        <v>380</v>
      </c>
      <c r="E433" s="31"/>
      <c r="F433" s="56"/>
      <c r="G433" s="31"/>
      <c r="H433" s="13"/>
      <c r="I433" s="11"/>
      <c r="J433" s="31" t="s">
        <v>97</v>
      </c>
      <c r="K433" s="11">
        <v>1</v>
      </c>
      <c r="L433" s="11">
        <f t="shared" si="7"/>
        <v>1</v>
      </c>
      <c r="M433" s="31"/>
    </row>
    <row r="434" spans="1:13" ht="12.75">
      <c r="A434" s="11">
        <v>135</v>
      </c>
      <c r="B434" s="94" t="s">
        <v>2039</v>
      </c>
      <c r="C434" s="31" t="s">
        <v>45</v>
      </c>
      <c r="D434" s="10" t="s">
        <v>401</v>
      </c>
      <c r="E434" s="37"/>
      <c r="F434" s="88"/>
      <c r="G434" s="31"/>
      <c r="H434" s="13"/>
      <c r="I434" s="11"/>
      <c r="J434" s="13" t="s">
        <v>295</v>
      </c>
      <c r="K434" s="11">
        <v>1</v>
      </c>
      <c r="L434" s="11">
        <f t="shared" si="7"/>
        <v>1</v>
      </c>
      <c r="M434" s="31"/>
    </row>
    <row r="435" spans="1:13" ht="38.25">
      <c r="A435" s="11">
        <v>36</v>
      </c>
      <c r="B435" s="14" t="s">
        <v>2106</v>
      </c>
      <c r="C435" s="31" t="s">
        <v>45</v>
      </c>
      <c r="D435" s="13" t="s">
        <v>392</v>
      </c>
      <c r="E435" s="37"/>
      <c r="F435" s="88"/>
      <c r="G435" s="78"/>
      <c r="H435" s="13"/>
      <c r="I435" s="11"/>
      <c r="J435" s="118" t="s">
        <v>2683</v>
      </c>
      <c r="K435" s="11">
        <v>1.75</v>
      </c>
      <c r="L435" s="11">
        <f t="shared" si="7"/>
        <v>1.75</v>
      </c>
      <c r="M435" s="31"/>
    </row>
    <row r="436" spans="1:13" ht="12.75">
      <c r="A436" s="11">
        <v>395</v>
      </c>
      <c r="B436" s="73" t="s">
        <v>1389</v>
      </c>
      <c r="C436" s="151" t="s">
        <v>45</v>
      </c>
      <c r="D436" s="73"/>
      <c r="E436" s="107" t="s">
        <v>1185</v>
      </c>
      <c r="F436" s="91"/>
      <c r="G436" s="11"/>
      <c r="H436" s="31" t="s">
        <v>802</v>
      </c>
      <c r="I436" s="45">
        <v>0.25</v>
      </c>
      <c r="J436" s="73"/>
      <c r="K436" s="11"/>
      <c r="L436" s="11">
        <f t="shared" si="7"/>
        <v>0.25</v>
      </c>
      <c r="M436" s="11"/>
    </row>
    <row r="437" spans="1:13" ht="12.75">
      <c r="A437" s="11">
        <v>523</v>
      </c>
      <c r="B437" s="73" t="s">
        <v>271</v>
      </c>
      <c r="C437" s="151" t="s">
        <v>45</v>
      </c>
      <c r="D437" s="73"/>
      <c r="E437" s="102" t="s">
        <v>1170</v>
      </c>
      <c r="F437" s="155"/>
      <c r="G437" s="11"/>
      <c r="H437" s="31" t="s">
        <v>713</v>
      </c>
      <c r="I437" s="45">
        <v>0.125</v>
      </c>
      <c r="J437" s="73"/>
      <c r="K437" s="45"/>
      <c r="L437" s="11">
        <f t="shared" si="7"/>
        <v>0.125</v>
      </c>
      <c r="M437" s="11"/>
    </row>
    <row r="438" spans="1:13" ht="12.75">
      <c r="A438" s="11">
        <v>699</v>
      </c>
      <c r="B438" s="73" t="s">
        <v>271</v>
      </c>
      <c r="C438" s="151" t="s">
        <v>45</v>
      </c>
      <c r="D438" s="73"/>
      <c r="E438" s="102" t="s">
        <v>1452</v>
      </c>
      <c r="F438" s="91"/>
      <c r="G438" s="11"/>
      <c r="H438" s="31" t="s">
        <v>719</v>
      </c>
      <c r="I438" s="45">
        <v>0.1</v>
      </c>
      <c r="J438" s="73"/>
      <c r="K438" s="11"/>
      <c r="L438" s="11">
        <f t="shared" si="7"/>
        <v>0.1</v>
      </c>
      <c r="M438" s="11"/>
    </row>
    <row r="439" spans="1:13" ht="12.75">
      <c r="A439" s="11">
        <v>299</v>
      </c>
      <c r="B439" s="227" t="s">
        <v>1689</v>
      </c>
      <c r="C439" s="73" t="s">
        <v>45</v>
      </c>
      <c r="D439" s="163" t="s">
        <v>1590</v>
      </c>
      <c r="E439" s="12"/>
      <c r="F439" s="12"/>
      <c r="G439" s="11"/>
      <c r="H439" s="163" t="s">
        <v>1559</v>
      </c>
      <c r="I439" s="351">
        <v>0.5</v>
      </c>
      <c r="J439" s="73"/>
      <c r="K439" s="11"/>
      <c r="L439" s="11">
        <f t="shared" si="7"/>
        <v>0.5</v>
      </c>
      <c r="M439" s="11"/>
    </row>
    <row r="440" spans="1:13" ht="12.75">
      <c r="A440" s="11">
        <v>446</v>
      </c>
      <c r="B440" s="73" t="s">
        <v>198</v>
      </c>
      <c r="C440" s="151" t="s">
        <v>45</v>
      </c>
      <c r="D440" s="73"/>
      <c r="E440" s="107" t="s">
        <v>1457</v>
      </c>
      <c r="F440" s="91"/>
      <c r="G440" s="11"/>
      <c r="H440" s="31" t="s">
        <v>729</v>
      </c>
      <c r="I440" s="45">
        <v>0.167</v>
      </c>
      <c r="J440" s="73"/>
      <c r="K440" s="11"/>
      <c r="L440" s="11">
        <f t="shared" si="7"/>
        <v>0.167</v>
      </c>
      <c r="M440" s="11"/>
    </row>
    <row r="441" spans="1:13" ht="25.5">
      <c r="A441" s="11">
        <v>136</v>
      </c>
      <c r="B441" s="73" t="s">
        <v>2037</v>
      </c>
      <c r="C441" s="31" t="s">
        <v>45</v>
      </c>
      <c r="D441" s="37" t="s">
        <v>393</v>
      </c>
      <c r="E441" s="37"/>
      <c r="F441" s="42"/>
      <c r="G441" s="31"/>
      <c r="H441" s="13"/>
      <c r="I441" s="11"/>
      <c r="J441" s="118" t="s">
        <v>599</v>
      </c>
      <c r="K441" s="11">
        <v>1</v>
      </c>
      <c r="L441" s="11">
        <f t="shared" si="7"/>
        <v>1</v>
      </c>
      <c r="M441" s="31"/>
    </row>
    <row r="442" spans="1:13" ht="12.75">
      <c r="A442" s="11">
        <v>211</v>
      </c>
      <c r="B442" s="150" t="s">
        <v>2037</v>
      </c>
      <c r="C442" s="12" t="s">
        <v>45</v>
      </c>
      <c r="D442" s="37" t="s">
        <v>393</v>
      </c>
      <c r="E442" s="31"/>
      <c r="F442" s="31"/>
      <c r="G442" s="31"/>
      <c r="H442" s="13"/>
      <c r="I442" s="11"/>
      <c r="J442" s="31" t="s">
        <v>96</v>
      </c>
      <c r="K442" s="11">
        <v>0.75</v>
      </c>
      <c r="L442" s="11">
        <f t="shared" si="7"/>
        <v>0.75</v>
      </c>
      <c r="M442" s="31"/>
    </row>
    <row r="443" spans="1:13" ht="12.75">
      <c r="A443" s="11">
        <v>237</v>
      </c>
      <c r="B443" s="228" t="s">
        <v>2040</v>
      </c>
      <c r="C443" s="31" t="s">
        <v>45</v>
      </c>
      <c r="D443" s="37" t="s">
        <v>391</v>
      </c>
      <c r="E443" s="43"/>
      <c r="F443" s="78"/>
      <c r="G443" s="31"/>
      <c r="H443" s="13"/>
      <c r="I443" s="11"/>
      <c r="J443" s="31" t="s">
        <v>122</v>
      </c>
      <c r="K443" s="358">
        <v>0.6</v>
      </c>
      <c r="L443" s="11">
        <f t="shared" si="7"/>
        <v>0.6</v>
      </c>
      <c r="M443" s="31"/>
    </row>
    <row r="444" spans="1:13" ht="12.75">
      <c r="A444" s="11">
        <v>23</v>
      </c>
      <c r="B444" s="73" t="s">
        <v>636</v>
      </c>
      <c r="C444" s="94" t="s">
        <v>45</v>
      </c>
      <c r="D444" s="31"/>
      <c r="E444" s="94" t="s">
        <v>637</v>
      </c>
      <c r="F444" s="224" t="s">
        <v>641</v>
      </c>
      <c r="G444" s="31">
        <v>1</v>
      </c>
      <c r="H444" s="13"/>
      <c r="I444" s="11"/>
      <c r="J444" s="31" t="s">
        <v>97</v>
      </c>
      <c r="K444" s="11">
        <v>1</v>
      </c>
      <c r="L444" s="11">
        <f t="shared" si="7"/>
        <v>2</v>
      </c>
      <c r="M444" s="31"/>
    </row>
    <row r="445" spans="1:13" ht="12.75">
      <c r="A445" s="11">
        <v>700</v>
      </c>
      <c r="B445" s="73" t="s">
        <v>1428</v>
      </c>
      <c r="C445" s="151" t="s">
        <v>45</v>
      </c>
      <c r="D445" s="73"/>
      <c r="E445" s="107" t="s">
        <v>1057</v>
      </c>
      <c r="F445" s="91"/>
      <c r="G445" s="11"/>
      <c r="H445" s="31" t="s">
        <v>719</v>
      </c>
      <c r="I445" s="45">
        <v>0.1</v>
      </c>
      <c r="J445" s="73"/>
      <c r="K445" s="11"/>
      <c r="L445" s="11">
        <f t="shared" si="7"/>
        <v>0.1</v>
      </c>
      <c r="M445" s="11"/>
    </row>
    <row r="446" spans="1:13" ht="12.75">
      <c r="A446" s="11">
        <v>701</v>
      </c>
      <c r="B446" s="73" t="s">
        <v>1245</v>
      </c>
      <c r="C446" s="151" t="s">
        <v>45</v>
      </c>
      <c r="D446" s="73"/>
      <c r="E446" s="107" t="s">
        <v>1218</v>
      </c>
      <c r="F446" s="155"/>
      <c r="G446" s="11"/>
      <c r="H446" s="31" t="s">
        <v>719</v>
      </c>
      <c r="I446" s="45">
        <v>0.1</v>
      </c>
      <c r="J446" s="73"/>
      <c r="K446" s="45"/>
      <c r="L446" s="11">
        <f t="shared" si="7"/>
        <v>0.1</v>
      </c>
      <c r="M446" s="11"/>
    </row>
    <row r="447" spans="1:13" ht="12.75">
      <c r="A447" s="11">
        <v>524</v>
      </c>
      <c r="B447" s="73" t="s">
        <v>1446</v>
      </c>
      <c r="C447" s="151" t="s">
        <v>45</v>
      </c>
      <c r="D447" s="73"/>
      <c r="E447" s="107" t="s">
        <v>1060</v>
      </c>
      <c r="F447" s="91"/>
      <c r="G447" s="11"/>
      <c r="H447" s="31" t="s">
        <v>713</v>
      </c>
      <c r="I447" s="45">
        <v>0.125</v>
      </c>
      <c r="J447" s="73"/>
      <c r="K447" s="11"/>
      <c r="L447" s="11">
        <f t="shared" si="7"/>
        <v>0.125</v>
      </c>
      <c r="M447" s="11"/>
    </row>
    <row r="448" spans="1:13" ht="12.75">
      <c r="A448" s="11">
        <v>137</v>
      </c>
      <c r="B448" s="81" t="s">
        <v>2033</v>
      </c>
      <c r="C448" s="12" t="s">
        <v>45</v>
      </c>
      <c r="D448" s="86"/>
      <c r="E448" s="150" t="s">
        <v>374</v>
      </c>
      <c r="F448" s="43"/>
      <c r="G448" s="78"/>
      <c r="H448" s="13"/>
      <c r="I448" s="11"/>
      <c r="J448" s="31" t="s">
        <v>97</v>
      </c>
      <c r="K448" s="11">
        <v>1</v>
      </c>
      <c r="L448" s="11">
        <f t="shared" si="7"/>
        <v>1</v>
      </c>
      <c r="M448" s="31"/>
    </row>
    <row r="449" spans="1:13" ht="12.75">
      <c r="A449" s="11">
        <v>702</v>
      </c>
      <c r="B449" s="73" t="s">
        <v>1225</v>
      </c>
      <c r="C449" s="151" t="s">
        <v>45</v>
      </c>
      <c r="D449" s="73"/>
      <c r="E449" s="107" t="s">
        <v>1452</v>
      </c>
      <c r="F449" s="91"/>
      <c r="G449" s="11"/>
      <c r="H449" s="31" t="s">
        <v>719</v>
      </c>
      <c r="I449" s="45">
        <v>0.1</v>
      </c>
      <c r="J449" s="73"/>
      <c r="K449" s="11"/>
      <c r="L449" s="11">
        <f t="shared" si="7"/>
        <v>0.1</v>
      </c>
      <c r="M449" s="11"/>
    </row>
    <row r="450" spans="1:13" ht="12.75">
      <c r="A450" s="11">
        <v>447</v>
      </c>
      <c r="B450" s="73" t="s">
        <v>696</v>
      </c>
      <c r="C450" s="151" t="s">
        <v>1464</v>
      </c>
      <c r="D450" s="73"/>
      <c r="E450" s="107" t="s">
        <v>1457</v>
      </c>
      <c r="F450" s="91"/>
      <c r="G450" s="11"/>
      <c r="H450" s="31" t="s">
        <v>729</v>
      </c>
      <c r="I450" s="45">
        <v>0.167</v>
      </c>
      <c r="J450" s="73"/>
      <c r="K450" s="11"/>
      <c r="L450" s="11">
        <f t="shared" si="7"/>
        <v>0.167</v>
      </c>
      <c r="M450" s="11"/>
    </row>
    <row r="451" spans="1:13" ht="12.75">
      <c r="A451" s="11">
        <v>300</v>
      </c>
      <c r="B451" s="227" t="s">
        <v>2133</v>
      </c>
      <c r="C451" s="73" t="s">
        <v>301</v>
      </c>
      <c r="D451" s="163" t="s">
        <v>406</v>
      </c>
      <c r="E451" s="12"/>
      <c r="F451" s="12"/>
      <c r="G451" s="11"/>
      <c r="H451" s="163" t="s">
        <v>2661</v>
      </c>
      <c r="I451" s="351">
        <v>0.5</v>
      </c>
      <c r="J451" s="73"/>
      <c r="K451" s="11"/>
      <c r="L451" s="11">
        <f t="shared" si="7"/>
        <v>0.5</v>
      </c>
      <c r="M451" s="11"/>
    </row>
    <row r="452" spans="1:13" ht="12.75">
      <c r="A452" s="11">
        <v>138</v>
      </c>
      <c r="B452" s="73" t="s">
        <v>36</v>
      </c>
      <c r="C452" s="12" t="s">
        <v>301</v>
      </c>
      <c r="D452" s="53" t="s">
        <v>380</v>
      </c>
      <c r="E452" s="53"/>
      <c r="F452" s="43"/>
      <c r="G452" s="31"/>
      <c r="H452" s="13"/>
      <c r="I452" s="45"/>
      <c r="J452" s="31" t="s">
        <v>97</v>
      </c>
      <c r="K452" s="11">
        <v>1</v>
      </c>
      <c r="L452" s="11">
        <f t="shared" si="7"/>
        <v>1</v>
      </c>
      <c r="M452" s="31"/>
    </row>
    <row r="453" spans="1:13" ht="12.75">
      <c r="A453" s="11">
        <v>396</v>
      </c>
      <c r="B453" s="227" t="s">
        <v>1815</v>
      </c>
      <c r="C453" s="73" t="s">
        <v>301</v>
      </c>
      <c r="D453" s="163" t="s">
        <v>1575</v>
      </c>
      <c r="E453" s="12"/>
      <c r="F453" s="12"/>
      <c r="G453" s="11"/>
      <c r="H453" s="163" t="s">
        <v>1563</v>
      </c>
      <c r="I453" s="351">
        <v>0.25</v>
      </c>
      <c r="J453" s="73"/>
      <c r="K453" s="11"/>
      <c r="L453" s="11">
        <f t="shared" si="7"/>
        <v>0.25</v>
      </c>
      <c r="M453" s="11"/>
    </row>
    <row r="454" spans="1:13" ht="12.75">
      <c r="A454" s="11">
        <v>703</v>
      </c>
      <c r="B454" s="73" t="s">
        <v>1466</v>
      </c>
      <c r="C454" s="151" t="s">
        <v>216</v>
      </c>
      <c r="D454" s="73"/>
      <c r="E454" s="107" t="s">
        <v>1457</v>
      </c>
      <c r="F454" s="91"/>
      <c r="G454" s="11"/>
      <c r="H454" s="31" t="s">
        <v>719</v>
      </c>
      <c r="I454" s="45">
        <v>0.1</v>
      </c>
      <c r="J454" s="73"/>
      <c r="K454" s="11"/>
      <c r="L454" s="11">
        <f t="shared" si="7"/>
        <v>0.1</v>
      </c>
      <c r="M454" s="11"/>
    </row>
    <row r="455" spans="1:13" ht="12.75">
      <c r="A455" s="11">
        <v>212</v>
      </c>
      <c r="B455" s="150" t="s">
        <v>1746</v>
      </c>
      <c r="C455" s="12" t="s">
        <v>261</v>
      </c>
      <c r="D455" s="31"/>
      <c r="E455" s="37" t="s">
        <v>376</v>
      </c>
      <c r="F455" s="42"/>
      <c r="G455" s="31"/>
      <c r="H455" s="31"/>
      <c r="I455" s="11"/>
      <c r="J455" s="31" t="s">
        <v>96</v>
      </c>
      <c r="K455" s="11">
        <v>0.75</v>
      </c>
      <c r="L455" s="11">
        <f t="shared" si="7"/>
        <v>0.75</v>
      </c>
      <c r="M455" s="31"/>
    </row>
    <row r="456" spans="1:13" ht="12.75">
      <c r="A456" s="11">
        <v>301</v>
      </c>
      <c r="B456" s="227" t="s">
        <v>1746</v>
      </c>
      <c r="C456" s="73" t="s">
        <v>261</v>
      </c>
      <c r="D456" s="73"/>
      <c r="E456" s="163" t="s">
        <v>1583</v>
      </c>
      <c r="F456" s="12"/>
      <c r="G456" s="11"/>
      <c r="H456" s="163" t="s">
        <v>1559</v>
      </c>
      <c r="I456" s="351">
        <v>0.5</v>
      </c>
      <c r="J456" s="73"/>
      <c r="K456" s="11"/>
      <c r="L456" s="11">
        <f t="shared" si="7"/>
        <v>0.5</v>
      </c>
      <c r="M456" s="11"/>
    </row>
    <row r="457" spans="1:13" ht="12.75">
      <c r="A457" s="11">
        <v>704</v>
      </c>
      <c r="B457" s="73" t="s">
        <v>1252</v>
      </c>
      <c r="C457" s="151" t="s">
        <v>1129</v>
      </c>
      <c r="D457" s="73"/>
      <c r="E457" s="107" t="s">
        <v>1228</v>
      </c>
      <c r="F457" s="155"/>
      <c r="G457" s="11"/>
      <c r="H457" s="31" t="s">
        <v>719</v>
      </c>
      <c r="I457" s="45">
        <v>0.1</v>
      </c>
      <c r="J457" s="73"/>
      <c r="K457" s="45"/>
      <c r="L457" s="11">
        <f t="shared" si="7"/>
        <v>0.1</v>
      </c>
      <c r="M457" s="11"/>
    </row>
    <row r="458" spans="1:13" ht="12.75">
      <c r="A458" s="11">
        <v>139</v>
      </c>
      <c r="B458" s="73" t="s">
        <v>204</v>
      </c>
      <c r="C458" s="31" t="s">
        <v>857</v>
      </c>
      <c r="D458" s="37" t="s">
        <v>391</v>
      </c>
      <c r="E458" s="31"/>
      <c r="F458" s="42"/>
      <c r="G458" s="31"/>
      <c r="H458" s="13"/>
      <c r="I458" s="11"/>
      <c r="J458" s="13" t="s">
        <v>295</v>
      </c>
      <c r="K458" s="11">
        <v>1</v>
      </c>
      <c r="L458" s="11">
        <f t="shared" si="7"/>
        <v>1</v>
      </c>
      <c r="M458" s="31"/>
    </row>
    <row r="459" spans="1:13" ht="12.75">
      <c r="A459" s="11">
        <v>302</v>
      </c>
      <c r="B459" s="102" t="s">
        <v>1476</v>
      </c>
      <c r="C459" s="31" t="s">
        <v>857</v>
      </c>
      <c r="D459" s="37" t="s">
        <v>393</v>
      </c>
      <c r="E459" s="10"/>
      <c r="F459" s="31"/>
      <c r="G459" s="31"/>
      <c r="H459" s="13" t="s">
        <v>2661</v>
      </c>
      <c r="I459" s="11">
        <v>0.5</v>
      </c>
      <c r="J459" s="118"/>
      <c r="K459" s="11"/>
      <c r="L459" s="11">
        <f aca="true" t="shared" si="8" ref="L459:L522">K459+I459+G459</f>
        <v>0.5</v>
      </c>
      <c r="M459" s="31"/>
    </row>
    <row r="460" spans="1:13" ht="12.75">
      <c r="A460" s="11">
        <v>448</v>
      </c>
      <c r="B460" s="73" t="s">
        <v>319</v>
      </c>
      <c r="C460" s="151" t="s">
        <v>857</v>
      </c>
      <c r="D460" s="73"/>
      <c r="E460" s="107" t="s">
        <v>1292</v>
      </c>
      <c r="F460" s="91"/>
      <c r="G460" s="11"/>
      <c r="H460" s="31" t="s">
        <v>729</v>
      </c>
      <c r="I460" s="45">
        <v>0.167</v>
      </c>
      <c r="J460" s="73"/>
      <c r="K460" s="11"/>
      <c r="L460" s="11">
        <f t="shared" si="8"/>
        <v>0.167</v>
      </c>
      <c r="M460" s="11"/>
    </row>
    <row r="461" spans="1:13" ht="12.75">
      <c r="A461" s="11">
        <v>525</v>
      </c>
      <c r="B461" s="73" t="s">
        <v>364</v>
      </c>
      <c r="C461" s="151" t="s">
        <v>857</v>
      </c>
      <c r="D461" s="73"/>
      <c r="E461" s="107" t="s">
        <v>1457</v>
      </c>
      <c r="F461" s="91"/>
      <c r="G461" s="11"/>
      <c r="H461" s="31" t="s">
        <v>713</v>
      </c>
      <c r="I461" s="45">
        <v>0.125</v>
      </c>
      <c r="J461" s="73"/>
      <c r="K461" s="11"/>
      <c r="L461" s="11">
        <f t="shared" si="8"/>
        <v>0.125</v>
      </c>
      <c r="M461" s="11"/>
    </row>
    <row r="462" spans="1:13" ht="12.75">
      <c r="A462" s="11">
        <v>705</v>
      </c>
      <c r="B462" s="73" t="s">
        <v>364</v>
      </c>
      <c r="C462" s="151" t="s">
        <v>857</v>
      </c>
      <c r="D462" s="73"/>
      <c r="E462" s="151" t="s">
        <v>1192</v>
      </c>
      <c r="F462" s="91"/>
      <c r="G462" s="11"/>
      <c r="H462" s="31" t="s">
        <v>719</v>
      </c>
      <c r="I462" s="45">
        <v>0.1</v>
      </c>
      <c r="J462" s="73"/>
      <c r="K462" s="11"/>
      <c r="L462" s="11">
        <f t="shared" si="8"/>
        <v>0.1</v>
      </c>
      <c r="M462" s="11"/>
    </row>
    <row r="463" spans="1:13" ht="12.75">
      <c r="A463" s="11">
        <v>51</v>
      </c>
      <c r="B463" s="73" t="s">
        <v>2042</v>
      </c>
      <c r="C463" s="31" t="s">
        <v>857</v>
      </c>
      <c r="D463" s="37"/>
      <c r="E463" s="150" t="s">
        <v>376</v>
      </c>
      <c r="F463" s="42"/>
      <c r="G463" s="31"/>
      <c r="H463" s="13" t="s">
        <v>2661</v>
      </c>
      <c r="I463" s="45">
        <v>0.5</v>
      </c>
      <c r="J463" s="31" t="s">
        <v>479</v>
      </c>
      <c r="K463" s="11">
        <v>1</v>
      </c>
      <c r="L463" s="11">
        <f t="shared" si="8"/>
        <v>1.5</v>
      </c>
      <c r="M463" s="31"/>
    </row>
    <row r="464" spans="1:13" ht="12.75">
      <c r="A464" s="11">
        <v>526</v>
      </c>
      <c r="B464" s="73" t="s">
        <v>49</v>
      </c>
      <c r="C464" s="151" t="s">
        <v>857</v>
      </c>
      <c r="D464" s="73"/>
      <c r="E464" s="107" t="s">
        <v>1185</v>
      </c>
      <c r="F464" s="91"/>
      <c r="G464" s="11"/>
      <c r="H464" s="31" t="s">
        <v>713</v>
      </c>
      <c r="I464" s="45">
        <v>0.125</v>
      </c>
      <c r="J464" s="73"/>
      <c r="K464" s="11"/>
      <c r="L464" s="11">
        <f t="shared" si="8"/>
        <v>0.125</v>
      </c>
      <c r="M464" s="11"/>
    </row>
    <row r="465" spans="1:13" ht="12.75">
      <c r="A465" s="11">
        <v>303</v>
      </c>
      <c r="B465" s="227" t="s">
        <v>2118</v>
      </c>
      <c r="C465" s="73" t="s">
        <v>857</v>
      </c>
      <c r="D465" s="163" t="s">
        <v>1593</v>
      </c>
      <c r="E465" s="12"/>
      <c r="F465" s="12"/>
      <c r="G465" s="11"/>
      <c r="H465" s="163" t="s">
        <v>1559</v>
      </c>
      <c r="I465" s="351">
        <v>0.5</v>
      </c>
      <c r="J465" s="73"/>
      <c r="K465" s="11"/>
      <c r="L465" s="11">
        <f t="shared" si="8"/>
        <v>0.5</v>
      </c>
      <c r="M465" s="11"/>
    </row>
    <row r="466" spans="1:13" ht="12.75">
      <c r="A466" s="11">
        <v>449</v>
      </c>
      <c r="B466" s="73" t="s">
        <v>1422</v>
      </c>
      <c r="C466" s="151" t="s">
        <v>857</v>
      </c>
      <c r="D466" s="73"/>
      <c r="E466" s="107" t="s">
        <v>1194</v>
      </c>
      <c r="F466" s="91"/>
      <c r="G466" s="11"/>
      <c r="H466" s="31" t="s">
        <v>729</v>
      </c>
      <c r="I466" s="45">
        <v>0.167</v>
      </c>
      <c r="J466" s="73"/>
      <c r="K466" s="11"/>
      <c r="L466" s="11">
        <f t="shared" si="8"/>
        <v>0.167</v>
      </c>
      <c r="M466" s="11"/>
    </row>
    <row r="467" spans="1:13" ht="25.5">
      <c r="A467" s="11">
        <v>140</v>
      </c>
      <c r="B467" s="102" t="s">
        <v>2105</v>
      </c>
      <c r="C467" s="31" t="s">
        <v>857</v>
      </c>
      <c r="D467" s="37" t="s">
        <v>381</v>
      </c>
      <c r="E467" s="10"/>
      <c r="F467" s="31"/>
      <c r="G467" s="31"/>
      <c r="H467" s="13"/>
      <c r="I467" s="11"/>
      <c r="J467" s="118" t="s">
        <v>599</v>
      </c>
      <c r="K467" s="11">
        <v>1</v>
      </c>
      <c r="L467" s="11">
        <f t="shared" si="8"/>
        <v>1</v>
      </c>
      <c r="M467" s="31"/>
    </row>
    <row r="468" spans="1:13" ht="12.75">
      <c r="A468" s="11">
        <v>304</v>
      </c>
      <c r="B468" s="73" t="s">
        <v>119</v>
      </c>
      <c r="C468" s="151" t="s">
        <v>155</v>
      </c>
      <c r="D468" s="73"/>
      <c r="E468" s="107" t="s">
        <v>1185</v>
      </c>
      <c r="F468" s="91"/>
      <c r="G468" s="11"/>
      <c r="H468" s="31" t="s">
        <v>736</v>
      </c>
      <c r="I468" s="45">
        <v>0.5</v>
      </c>
      <c r="J468" s="73"/>
      <c r="K468" s="11"/>
      <c r="L468" s="11">
        <f t="shared" si="8"/>
        <v>0.5</v>
      </c>
      <c r="M468" s="11"/>
    </row>
    <row r="469" spans="1:13" ht="12.75">
      <c r="A469" s="11">
        <v>706</v>
      </c>
      <c r="B469" s="73" t="s">
        <v>1300</v>
      </c>
      <c r="C469" s="151" t="s">
        <v>155</v>
      </c>
      <c r="D469" s="73"/>
      <c r="E469" s="107" t="s">
        <v>899</v>
      </c>
      <c r="F469" s="91"/>
      <c r="G469" s="11"/>
      <c r="H469" s="31" t="s">
        <v>719</v>
      </c>
      <c r="I469" s="45">
        <v>0.1</v>
      </c>
      <c r="J469" s="73"/>
      <c r="K469" s="11"/>
      <c r="L469" s="11">
        <f t="shared" si="8"/>
        <v>0.1</v>
      </c>
      <c r="M469" s="11"/>
    </row>
    <row r="470" spans="1:13" ht="12.75">
      <c r="A470" s="11">
        <v>305</v>
      </c>
      <c r="B470" s="73" t="s">
        <v>1362</v>
      </c>
      <c r="C470" s="151" t="s">
        <v>155</v>
      </c>
      <c r="D470" s="73"/>
      <c r="E470" s="107" t="s">
        <v>1072</v>
      </c>
      <c r="F470" s="91"/>
      <c r="G470" s="11"/>
      <c r="H470" s="31" t="s">
        <v>736</v>
      </c>
      <c r="I470" s="45">
        <v>0.5</v>
      </c>
      <c r="J470" s="73"/>
      <c r="K470" s="11"/>
      <c r="L470" s="11">
        <f t="shared" si="8"/>
        <v>0.5</v>
      </c>
      <c r="M470" s="11"/>
    </row>
    <row r="471" spans="1:13" ht="12.75">
      <c r="A471" s="11">
        <v>707</v>
      </c>
      <c r="B471" s="73" t="s">
        <v>1321</v>
      </c>
      <c r="C471" s="151" t="s">
        <v>155</v>
      </c>
      <c r="D471" s="73"/>
      <c r="E471" s="102" t="s">
        <v>1308</v>
      </c>
      <c r="F471" s="91"/>
      <c r="G471" s="11"/>
      <c r="H471" s="31" t="s">
        <v>719</v>
      </c>
      <c r="I471" s="45">
        <v>0.1</v>
      </c>
      <c r="J471" s="73"/>
      <c r="K471" s="11"/>
      <c r="L471" s="11">
        <f t="shared" si="8"/>
        <v>0.1</v>
      </c>
      <c r="M471" s="11"/>
    </row>
    <row r="472" spans="1:13" ht="12.75">
      <c r="A472" s="11">
        <v>397</v>
      </c>
      <c r="B472" s="73" t="s">
        <v>977</v>
      </c>
      <c r="C472" s="151" t="s">
        <v>155</v>
      </c>
      <c r="D472" s="73"/>
      <c r="E472" s="107" t="s">
        <v>1211</v>
      </c>
      <c r="F472" s="155"/>
      <c r="G472" s="11"/>
      <c r="H472" s="31" t="s">
        <v>802</v>
      </c>
      <c r="I472" s="45">
        <v>0.25</v>
      </c>
      <c r="J472" s="73"/>
      <c r="K472" s="45"/>
      <c r="L472" s="11">
        <f t="shared" si="8"/>
        <v>0.25</v>
      </c>
      <c r="M472" s="11"/>
    </row>
    <row r="473" spans="1:13" ht="12.75">
      <c r="A473" s="11">
        <v>708</v>
      </c>
      <c r="B473" s="73" t="s">
        <v>143</v>
      </c>
      <c r="C473" s="151" t="s">
        <v>155</v>
      </c>
      <c r="D473" s="73"/>
      <c r="E473" s="107" t="s">
        <v>1218</v>
      </c>
      <c r="F473" s="155"/>
      <c r="G473" s="11"/>
      <c r="H473" s="31" t="s">
        <v>719</v>
      </c>
      <c r="I473" s="45">
        <v>0.1</v>
      </c>
      <c r="J473" s="73"/>
      <c r="K473" s="45"/>
      <c r="L473" s="11">
        <f t="shared" si="8"/>
        <v>0.1</v>
      </c>
      <c r="M473" s="11"/>
    </row>
    <row r="474" spans="1:13" ht="12.75">
      <c r="A474" s="11">
        <v>527</v>
      </c>
      <c r="B474" s="73" t="s">
        <v>1210</v>
      </c>
      <c r="C474" s="151" t="s">
        <v>155</v>
      </c>
      <c r="D474" s="73"/>
      <c r="E474" s="102" t="s">
        <v>1170</v>
      </c>
      <c r="F474" s="155"/>
      <c r="G474" s="11"/>
      <c r="H474" s="31" t="s">
        <v>713</v>
      </c>
      <c r="I474" s="45">
        <v>0.125</v>
      </c>
      <c r="J474" s="73"/>
      <c r="K474" s="45"/>
      <c r="L474" s="11">
        <f t="shared" si="8"/>
        <v>0.125</v>
      </c>
      <c r="M474" s="11"/>
    </row>
    <row r="475" spans="1:13" ht="12.75">
      <c r="A475" s="11">
        <v>709</v>
      </c>
      <c r="B475" s="73" t="s">
        <v>1429</v>
      </c>
      <c r="C475" s="151" t="s">
        <v>155</v>
      </c>
      <c r="D475" s="73"/>
      <c r="E475" s="107" t="s">
        <v>1057</v>
      </c>
      <c r="F475" s="91"/>
      <c r="G475" s="11"/>
      <c r="H475" s="31" t="s">
        <v>719</v>
      </c>
      <c r="I475" s="45">
        <v>0.1</v>
      </c>
      <c r="J475" s="73"/>
      <c r="K475" s="11"/>
      <c r="L475" s="11">
        <f t="shared" si="8"/>
        <v>0.1</v>
      </c>
      <c r="M475" s="11"/>
    </row>
    <row r="476" spans="1:13" ht="12.75">
      <c r="A476" s="11">
        <v>141</v>
      </c>
      <c r="B476" s="94" t="s">
        <v>360</v>
      </c>
      <c r="C476" s="10" t="s">
        <v>346</v>
      </c>
      <c r="D476" s="10"/>
      <c r="E476" s="37" t="s">
        <v>358</v>
      </c>
      <c r="F476" s="88"/>
      <c r="G476" s="31"/>
      <c r="H476" s="13"/>
      <c r="I476" s="11"/>
      <c r="J476" s="31" t="s">
        <v>97</v>
      </c>
      <c r="K476" s="11">
        <v>1</v>
      </c>
      <c r="L476" s="11">
        <f t="shared" si="8"/>
        <v>1</v>
      </c>
      <c r="M476" s="31"/>
    </row>
    <row r="477" spans="1:13" ht="12.75">
      <c r="A477" s="11">
        <v>142</v>
      </c>
      <c r="B477" s="73" t="s">
        <v>1735</v>
      </c>
      <c r="C477" s="31" t="s">
        <v>1971</v>
      </c>
      <c r="D477" s="37" t="s">
        <v>392</v>
      </c>
      <c r="E477" s="37"/>
      <c r="F477" s="42"/>
      <c r="G477" s="31"/>
      <c r="H477" s="13"/>
      <c r="I477" s="11"/>
      <c r="J477" s="31" t="s">
        <v>97</v>
      </c>
      <c r="K477" s="11">
        <v>1</v>
      </c>
      <c r="L477" s="11">
        <f t="shared" si="8"/>
        <v>1</v>
      </c>
      <c r="M477" s="31"/>
    </row>
    <row r="478" spans="1:13" ht="12.75">
      <c r="A478" s="11">
        <v>238</v>
      </c>
      <c r="B478" s="101" t="s">
        <v>1964</v>
      </c>
      <c r="C478" s="31" t="s">
        <v>112</v>
      </c>
      <c r="D478" s="123"/>
      <c r="E478" s="150" t="s">
        <v>371</v>
      </c>
      <c r="F478" s="124"/>
      <c r="G478" s="120"/>
      <c r="H478" s="13"/>
      <c r="I478" s="11"/>
      <c r="J478" s="31" t="s">
        <v>483</v>
      </c>
      <c r="K478" s="358">
        <v>0.6</v>
      </c>
      <c r="L478" s="11">
        <f t="shared" si="8"/>
        <v>0.6</v>
      </c>
      <c r="M478" s="120"/>
    </row>
    <row r="479" spans="1:13" ht="12.75">
      <c r="A479" s="11">
        <v>143</v>
      </c>
      <c r="B479" s="73" t="s">
        <v>2047</v>
      </c>
      <c r="C479" s="12" t="s">
        <v>112</v>
      </c>
      <c r="D479" s="31" t="s">
        <v>381</v>
      </c>
      <c r="E479" s="37"/>
      <c r="F479" s="42"/>
      <c r="G479" s="31"/>
      <c r="H479" s="56"/>
      <c r="I479" s="352"/>
      <c r="J479" s="31" t="s">
        <v>97</v>
      </c>
      <c r="K479" s="352">
        <v>1</v>
      </c>
      <c r="L479" s="11">
        <f t="shared" si="8"/>
        <v>1</v>
      </c>
      <c r="M479" s="31"/>
    </row>
    <row r="480" spans="1:13" ht="12.75">
      <c r="A480" s="11">
        <v>306</v>
      </c>
      <c r="B480" s="73" t="s">
        <v>940</v>
      </c>
      <c r="C480" s="151" t="s">
        <v>112</v>
      </c>
      <c r="D480" s="73"/>
      <c r="E480" s="107" t="s">
        <v>1185</v>
      </c>
      <c r="F480" s="91"/>
      <c r="G480" s="11"/>
      <c r="H480" s="31" t="s">
        <v>736</v>
      </c>
      <c r="I480" s="45">
        <v>0.5</v>
      </c>
      <c r="J480" s="73"/>
      <c r="K480" s="11"/>
      <c r="L480" s="11">
        <f t="shared" si="8"/>
        <v>0.5</v>
      </c>
      <c r="M480" s="11"/>
    </row>
    <row r="481" spans="1:13" ht="12.75">
      <c r="A481" s="11">
        <v>710</v>
      </c>
      <c r="B481" s="73" t="s">
        <v>1029</v>
      </c>
      <c r="C481" s="151" t="s">
        <v>112</v>
      </c>
      <c r="D481" s="73"/>
      <c r="E481" s="107" t="s">
        <v>1228</v>
      </c>
      <c r="F481" s="155"/>
      <c r="G481" s="11"/>
      <c r="H481" s="31" t="s">
        <v>719</v>
      </c>
      <c r="I481" s="45">
        <v>0.1</v>
      </c>
      <c r="J481" s="73"/>
      <c r="K481" s="45"/>
      <c r="L481" s="11">
        <f t="shared" si="8"/>
        <v>0.1</v>
      </c>
      <c r="M481" s="11"/>
    </row>
    <row r="482" spans="1:13" ht="12.75">
      <c r="A482" s="11">
        <v>528</v>
      </c>
      <c r="B482" s="73" t="s">
        <v>1447</v>
      </c>
      <c r="C482" s="151" t="s">
        <v>112</v>
      </c>
      <c r="D482" s="73"/>
      <c r="E482" s="107" t="s">
        <v>1060</v>
      </c>
      <c r="F482" s="91"/>
      <c r="G482" s="11"/>
      <c r="H482" s="31" t="s">
        <v>713</v>
      </c>
      <c r="I482" s="45">
        <v>0.125</v>
      </c>
      <c r="J482" s="73"/>
      <c r="K482" s="11"/>
      <c r="L482" s="11">
        <f t="shared" si="8"/>
        <v>0.125</v>
      </c>
      <c r="M482" s="11"/>
    </row>
    <row r="483" spans="1:13" ht="12.75">
      <c r="A483" s="11">
        <v>450</v>
      </c>
      <c r="B483" s="73" t="s">
        <v>1229</v>
      </c>
      <c r="C483" s="151" t="s">
        <v>112</v>
      </c>
      <c r="D483" s="73"/>
      <c r="E483" s="107" t="s">
        <v>1211</v>
      </c>
      <c r="F483" s="155"/>
      <c r="G483" s="11"/>
      <c r="H483" s="31" t="s">
        <v>729</v>
      </c>
      <c r="I483" s="45">
        <v>0.167</v>
      </c>
      <c r="J483" s="73"/>
      <c r="K483" s="45"/>
      <c r="L483" s="11">
        <f t="shared" si="8"/>
        <v>0.167</v>
      </c>
      <c r="M483" s="11"/>
    </row>
    <row r="484" spans="1:13" ht="12.75">
      <c r="A484" s="11">
        <v>24</v>
      </c>
      <c r="B484" s="73" t="s">
        <v>2048</v>
      </c>
      <c r="C484" s="12" t="s">
        <v>112</v>
      </c>
      <c r="D484" s="37"/>
      <c r="E484" s="37" t="s">
        <v>369</v>
      </c>
      <c r="F484" s="42" t="s">
        <v>2525</v>
      </c>
      <c r="G484" s="31">
        <v>1</v>
      </c>
      <c r="H484" s="163" t="s">
        <v>1563</v>
      </c>
      <c r="I484" s="11">
        <v>0.25</v>
      </c>
      <c r="J484" s="31" t="s">
        <v>96</v>
      </c>
      <c r="K484" s="11">
        <v>0.75</v>
      </c>
      <c r="L484" s="11">
        <f t="shared" si="8"/>
        <v>2</v>
      </c>
      <c r="M484" s="31"/>
    </row>
    <row r="485" spans="1:13" ht="12.75">
      <c r="A485" s="11">
        <v>307</v>
      </c>
      <c r="B485" s="73" t="s">
        <v>1338</v>
      </c>
      <c r="C485" s="151" t="s">
        <v>1339</v>
      </c>
      <c r="D485" s="73"/>
      <c r="E485" s="107" t="s">
        <v>1292</v>
      </c>
      <c r="F485" s="91"/>
      <c r="G485" s="11"/>
      <c r="H485" s="31" t="s">
        <v>736</v>
      </c>
      <c r="I485" s="45">
        <v>0.5</v>
      </c>
      <c r="J485" s="73"/>
      <c r="K485" s="11"/>
      <c r="L485" s="11">
        <f t="shared" si="8"/>
        <v>0.5</v>
      </c>
      <c r="M485" s="11"/>
    </row>
    <row r="486" spans="1:13" ht="12.75">
      <c r="A486" s="11">
        <v>52</v>
      </c>
      <c r="B486" s="150" t="s">
        <v>2044</v>
      </c>
      <c r="C486" s="12" t="s">
        <v>112</v>
      </c>
      <c r="D486" s="31"/>
      <c r="E486" s="37" t="s">
        <v>369</v>
      </c>
      <c r="F486" s="78" t="s">
        <v>2518</v>
      </c>
      <c r="G486" s="31">
        <v>0.5</v>
      </c>
      <c r="H486" s="31"/>
      <c r="I486" s="11"/>
      <c r="J486" s="31" t="s">
        <v>97</v>
      </c>
      <c r="K486" s="11">
        <v>1</v>
      </c>
      <c r="L486" s="11">
        <f t="shared" si="8"/>
        <v>1.5</v>
      </c>
      <c r="M486" s="31"/>
    </row>
    <row r="487" spans="1:13" ht="12.75">
      <c r="A487" s="11">
        <v>213</v>
      </c>
      <c r="B487" s="150" t="s">
        <v>2045</v>
      </c>
      <c r="C487" s="12" t="s">
        <v>112</v>
      </c>
      <c r="D487" s="37" t="s">
        <v>394</v>
      </c>
      <c r="E487" s="37"/>
      <c r="F487" s="42"/>
      <c r="G487" s="31"/>
      <c r="H487" s="13"/>
      <c r="I487" s="11"/>
      <c r="J487" s="31" t="s">
        <v>96</v>
      </c>
      <c r="K487" s="11">
        <v>0.75</v>
      </c>
      <c r="L487" s="11">
        <f t="shared" si="8"/>
        <v>0.75</v>
      </c>
      <c r="M487" s="31"/>
    </row>
    <row r="488" spans="1:13" ht="12.75">
      <c r="A488" s="11">
        <v>308</v>
      </c>
      <c r="B488" s="227" t="s">
        <v>2668</v>
      </c>
      <c r="C488" s="73" t="s">
        <v>112</v>
      </c>
      <c r="D488" s="73" t="s">
        <v>393</v>
      </c>
      <c r="E488" s="163"/>
      <c r="F488" s="12"/>
      <c r="G488" s="11"/>
      <c r="H488" s="73" t="s">
        <v>2661</v>
      </c>
      <c r="I488" s="73">
        <v>0.5</v>
      </c>
      <c r="J488" s="73"/>
      <c r="K488" s="11"/>
      <c r="L488" s="11">
        <f t="shared" si="8"/>
        <v>0.5</v>
      </c>
      <c r="M488" s="11"/>
    </row>
    <row r="489" spans="1:13" ht="12.75">
      <c r="A489" s="11">
        <v>89</v>
      </c>
      <c r="B489" s="73" t="s">
        <v>1758</v>
      </c>
      <c r="C489" s="12" t="s">
        <v>112</v>
      </c>
      <c r="D489" s="37"/>
      <c r="E489" s="31" t="s">
        <v>370</v>
      </c>
      <c r="F489" s="31"/>
      <c r="G489" s="31"/>
      <c r="H489" s="387" t="s">
        <v>1561</v>
      </c>
      <c r="I489" s="388">
        <v>0.16666666666666666</v>
      </c>
      <c r="J489" s="31" t="s">
        <v>97</v>
      </c>
      <c r="K489" s="11">
        <v>1</v>
      </c>
      <c r="L489" s="11">
        <f t="shared" si="8"/>
        <v>1.1666666666666667</v>
      </c>
      <c r="M489" s="31"/>
    </row>
    <row r="490" spans="1:13" ht="12.75">
      <c r="A490" s="11">
        <v>711</v>
      </c>
      <c r="B490" s="73" t="s">
        <v>1052</v>
      </c>
      <c r="C490" s="151" t="s">
        <v>112</v>
      </c>
      <c r="D490" s="73"/>
      <c r="E490" s="107" t="s">
        <v>1218</v>
      </c>
      <c r="F490" s="155"/>
      <c r="G490" s="11"/>
      <c r="H490" s="31" t="s">
        <v>719</v>
      </c>
      <c r="I490" s="45">
        <v>0.1</v>
      </c>
      <c r="J490" s="73"/>
      <c r="K490" s="45"/>
      <c r="L490" s="11">
        <f t="shared" si="8"/>
        <v>0.1</v>
      </c>
      <c r="M490" s="11"/>
    </row>
    <row r="491" spans="1:13" ht="12.75">
      <c r="A491" s="11">
        <v>144</v>
      </c>
      <c r="B491" s="73" t="s">
        <v>2046</v>
      </c>
      <c r="C491" s="12" t="s">
        <v>112</v>
      </c>
      <c r="D491" s="150" t="s">
        <v>395</v>
      </c>
      <c r="E491" s="37"/>
      <c r="F491" s="42"/>
      <c r="G491" s="31"/>
      <c r="H491" s="13"/>
      <c r="I491" s="11"/>
      <c r="J491" s="31" t="s">
        <v>97</v>
      </c>
      <c r="K491" s="11">
        <v>1</v>
      </c>
      <c r="L491" s="11">
        <f t="shared" si="8"/>
        <v>1</v>
      </c>
      <c r="M491" s="31"/>
    </row>
    <row r="492" spans="1:13" ht="12.75">
      <c r="A492" s="11">
        <v>398</v>
      </c>
      <c r="B492" s="73" t="s">
        <v>222</v>
      </c>
      <c r="C492" s="151" t="s">
        <v>112</v>
      </c>
      <c r="D492" s="73"/>
      <c r="E492" s="107" t="s">
        <v>1452</v>
      </c>
      <c r="F492" s="91"/>
      <c r="G492" s="11"/>
      <c r="H492" s="31" t="s">
        <v>802</v>
      </c>
      <c r="I492" s="45">
        <v>0.25</v>
      </c>
      <c r="J492" s="73"/>
      <c r="K492" s="11"/>
      <c r="L492" s="11">
        <f t="shared" si="8"/>
        <v>0.25</v>
      </c>
      <c r="M492" s="11"/>
    </row>
    <row r="493" spans="1:13" ht="12.75">
      <c r="A493" s="11">
        <v>451</v>
      </c>
      <c r="B493" s="73" t="s">
        <v>664</v>
      </c>
      <c r="C493" s="151" t="s">
        <v>112</v>
      </c>
      <c r="D493" s="73"/>
      <c r="E493" s="107" t="s">
        <v>1223</v>
      </c>
      <c r="F493" s="155"/>
      <c r="G493" s="11"/>
      <c r="H493" s="31" t="s">
        <v>729</v>
      </c>
      <c r="I493" s="45">
        <v>0.167</v>
      </c>
      <c r="J493" s="73"/>
      <c r="K493" s="45"/>
      <c r="L493" s="11">
        <f t="shared" si="8"/>
        <v>0.167</v>
      </c>
      <c r="M493" s="11"/>
    </row>
    <row r="494" spans="1:13" ht="12.75">
      <c r="A494" s="11">
        <v>309</v>
      </c>
      <c r="B494" s="73" t="s">
        <v>325</v>
      </c>
      <c r="C494" s="151" t="s">
        <v>112</v>
      </c>
      <c r="D494" s="73"/>
      <c r="E494" s="107" t="s">
        <v>1072</v>
      </c>
      <c r="F494" s="91"/>
      <c r="G494" s="11"/>
      <c r="H494" s="31" t="s">
        <v>736</v>
      </c>
      <c r="I494" s="45">
        <v>0.5</v>
      </c>
      <c r="J494" s="73"/>
      <c r="K494" s="11"/>
      <c r="L494" s="11">
        <f t="shared" si="8"/>
        <v>0.5</v>
      </c>
      <c r="M494" s="11"/>
    </row>
    <row r="495" spans="1:13" ht="12.75">
      <c r="A495" s="11">
        <v>712</v>
      </c>
      <c r="B495" s="73" t="s">
        <v>1276</v>
      </c>
      <c r="C495" s="151" t="s">
        <v>112</v>
      </c>
      <c r="D495" s="73"/>
      <c r="E495" s="107" t="s">
        <v>1203</v>
      </c>
      <c r="F495" s="91"/>
      <c r="G495" s="11"/>
      <c r="H495" s="31" t="s">
        <v>719</v>
      </c>
      <c r="I495" s="45">
        <v>0.1</v>
      </c>
      <c r="J495" s="73"/>
      <c r="K495" s="11"/>
      <c r="L495" s="11">
        <f t="shared" si="8"/>
        <v>0.1</v>
      </c>
      <c r="M495" s="11"/>
    </row>
    <row r="496" spans="1:13" ht="12.75">
      <c r="A496" s="11">
        <v>713</v>
      </c>
      <c r="B496" s="73" t="s">
        <v>1412</v>
      </c>
      <c r="C496" s="151" t="s">
        <v>112</v>
      </c>
      <c r="D496" s="73"/>
      <c r="E496" s="107" t="s">
        <v>1192</v>
      </c>
      <c r="F496" s="91"/>
      <c r="G496" s="11"/>
      <c r="H496" s="31" t="s">
        <v>719</v>
      </c>
      <c r="I496" s="45">
        <v>0.1</v>
      </c>
      <c r="J496" s="73"/>
      <c r="K496" s="11"/>
      <c r="L496" s="11">
        <f t="shared" si="8"/>
        <v>0.1</v>
      </c>
      <c r="M496" s="11"/>
    </row>
    <row r="497" spans="1:13" ht="12.75">
      <c r="A497" s="11">
        <v>714</v>
      </c>
      <c r="B497" s="73" t="s">
        <v>1355</v>
      </c>
      <c r="C497" s="151" t="s">
        <v>112</v>
      </c>
      <c r="D497" s="73"/>
      <c r="E497" s="107" t="s">
        <v>1072</v>
      </c>
      <c r="F497" s="91"/>
      <c r="G497" s="11"/>
      <c r="H497" s="31" t="s">
        <v>719</v>
      </c>
      <c r="I497" s="45">
        <v>0.1</v>
      </c>
      <c r="J497" s="73"/>
      <c r="K497" s="11"/>
      <c r="L497" s="11">
        <f t="shared" si="8"/>
        <v>0.1</v>
      </c>
      <c r="M497" s="11"/>
    </row>
    <row r="498" spans="1:13" ht="25.5">
      <c r="A498" s="11">
        <v>348</v>
      </c>
      <c r="B498" s="73" t="s">
        <v>1421</v>
      </c>
      <c r="C498" s="151" t="s">
        <v>112</v>
      </c>
      <c r="D498" s="73"/>
      <c r="E498" s="107" t="s">
        <v>1194</v>
      </c>
      <c r="F498" s="91"/>
      <c r="G498" s="11"/>
      <c r="H498" s="13" t="s">
        <v>2156</v>
      </c>
      <c r="I498" s="45">
        <v>0.35</v>
      </c>
      <c r="J498" s="73"/>
      <c r="K498" s="11"/>
      <c r="L498" s="11">
        <f t="shared" si="8"/>
        <v>0.35</v>
      </c>
      <c r="M498" s="11"/>
    </row>
    <row r="499" spans="1:13" ht="12.75">
      <c r="A499" s="11">
        <v>529</v>
      </c>
      <c r="B499" s="73" t="s">
        <v>1332</v>
      </c>
      <c r="C499" s="151" t="s">
        <v>112</v>
      </c>
      <c r="D499" s="73"/>
      <c r="E499" s="107" t="s">
        <v>1185</v>
      </c>
      <c r="F499" s="91"/>
      <c r="G499" s="11"/>
      <c r="H499" s="31" t="s">
        <v>713</v>
      </c>
      <c r="I499" s="45">
        <v>0.125</v>
      </c>
      <c r="J499" s="73"/>
      <c r="K499" s="11"/>
      <c r="L499" s="11">
        <f t="shared" si="8"/>
        <v>0.125</v>
      </c>
      <c r="M499" s="11"/>
    </row>
    <row r="500" spans="1:13" ht="12.75">
      <c r="A500" s="11">
        <v>715</v>
      </c>
      <c r="B500" s="73" t="s">
        <v>1206</v>
      </c>
      <c r="C500" s="151" t="s">
        <v>112</v>
      </c>
      <c r="D500" s="73"/>
      <c r="E500" s="107" t="s">
        <v>1170</v>
      </c>
      <c r="F500" s="155"/>
      <c r="G500" s="11"/>
      <c r="H500" s="31" t="s">
        <v>719</v>
      </c>
      <c r="I500" s="45">
        <v>0.1</v>
      </c>
      <c r="J500" s="73"/>
      <c r="K500" s="45"/>
      <c r="L500" s="11">
        <f t="shared" si="8"/>
        <v>0.1</v>
      </c>
      <c r="M500" s="11"/>
    </row>
    <row r="501" spans="1:13" ht="12.75">
      <c r="A501" s="11">
        <v>530</v>
      </c>
      <c r="B501" s="151" t="s">
        <v>1123</v>
      </c>
      <c r="C501" s="151" t="s">
        <v>112</v>
      </c>
      <c r="D501" s="34"/>
      <c r="E501" s="107" t="s">
        <v>1072</v>
      </c>
      <c r="F501" s="155"/>
      <c r="G501" s="11"/>
      <c r="H501" s="31" t="s">
        <v>713</v>
      </c>
      <c r="I501" s="45">
        <v>0.125</v>
      </c>
      <c r="J501" s="73"/>
      <c r="K501" s="11"/>
      <c r="L501" s="11">
        <f t="shared" si="8"/>
        <v>0.125</v>
      </c>
      <c r="M501" s="11"/>
    </row>
    <row r="502" spans="1:13" ht="12.75">
      <c r="A502" s="11">
        <v>716</v>
      </c>
      <c r="B502" s="73" t="s">
        <v>910</v>
      </c>
      <c r="C502" s="151" t="s">
        <v>112</v>
      </c>
      <c r="D502" s="73"/>
      <c r="E502" s="107" t="s">
        <v>1228</v>
      </c>
      <c r="F502" s="91"/>
      <c r="G502" s="11"/>
      <c r="H502" s="31" t="s">
        <v>719</v>
      </c>
      <c r="I502" s="45">
        <v>0.1</v>
      </c>
      <c r="J502" s="73"/>
      <c r="K502" s="11"/>
      <c r="L502" s="11">
        <f t="shared" si="8"/>
        <v>0.1</v>
      </c>
      <c r="M502" s="11"/>
    </row>
    <row r="503" spans="1:13" ht="12.75">
      <c r="A503" s="11">
        <v>53</v>
      </c>
      <c r="B503" s="73" t="s">
        <v>2043</v>
      </c>
      <c r="C503" s="12" t="s">
        <v>112</v>
      </c>
      <c r="D503" s="31"/>
      <c r="E503" s="37" t="s">
        <v>390</v>
      </c>
      <c r="F503" s="42"/>
      <c r="G503" s="31"/>
      <c r="H503" s="13"/>
      <c r="I503" s="11"/>
      <c r="J503" s="31" t="s">
        <v>87</v>
      </c>
      <c r="K503" s="11">
        <v>1.5</v>
      </c>
      <c r="L503" s="11">
        <f t="shared" si="8"/>
        <v>1.5</v>
      </c>
      <c r="M503" s="31"/>
    </row>
    <row r="504" spans="1:13" ht="12.75">
      <c r="A504" s="11">
        <v>717</v>
      </c>
      <c r="B504" s="73" t="s">
        <v>1430</v>
      </c>
      <c r="C504" s="151" t="s">
        <v>112</v>
      </c>
      <c r="D504" s="73"/>
      <c r="E504" s="107" t="s">
        <v>1057</v>
      </c>
      <c r="F504" s="91"/>
      <c r="G504" s="11"/>
      <c r="H504" s="31" t="s">
        <v>719</v>
      </c>
      <c r="I504" s="45">
        <v>0.1</v>
      </c>
      <c r="J504" s="73"/>
      <c r="K504" s="11"/>
      <c r="L504" s="11">
        <f t="shared" si="8"/>
        <v>0.1</v>
      </c>
      <c r="M504" s="11"/>
    </row>
    <row r="505" spans="1:13" ht="12.75">
      <c r="A505" s="11">
        <v>145</v>
      </c>
      <c r="B505" s="73" t="s">
        <v>615</v>
      </c>
      <c r="C505" s="14" t="s">
        <v>616</v>
      </c>
      <c r="D505" s="14" t="s">
        <v>398</v>
      </c>
      <c r="E505" s="31"/>
      <c r="F505" s="111" t="s">
        <v>618</v>
      </c>
      <c r="G505" s="31">
        <v>1</v>
      </c>
      <c r="H505" s="13"/>
      <c r="I505" s="11"/>
      <c r="J505" s="31"/>
      <c r="K505" s="11"/>
      <c r="L505" s="11">
        <f t="shared" si="8"/>
        <v>1</v>
      </c>
      <c r="M505" s="31"/>
    </row>
    <row r="506" spans="1:13" ht="12.75">
      <c r="A506" s="11">
        <v>718</v>
      </c>
      <c r="B506" s="73" t="s">
        <v>758</v>
      </c>
      <c r="C506" s="151" t="s">
        <v>616</v>
      </c>
      <c r="D506" s="73"/>
      <c r="E506" s="107" t="s">
        <v>1211</v>
      </c>
      <c r="F506" s="155"/>
      <c r="G506" s="11"/>
      <c r="H506" s="31" t="s">
        <v>719</v>
      </c>
      <c r="I506" s="45">
        <v>0.1</v>
      </c>
      <c r="J506" s="73"/>
      <c r="K506" s="45"/>
      <c r="L506" s="11">
        <f t="shared" si="8"/>
        <v>0.1</v>
      </c>
      <c r="M506" s="11"/>
    </row>
    <row r="507" spans="1:13" ht="12.75">
      <c r="A507" s="11">
        <v>531</v>
      </c>
      <c r="B507" s="73" t="s">
        <v>228</v>
      </c>
      <c r="C507" s="151" t="s">
        <v>616</v>
      </c>
      <c r="D507" s="73"/>
      <c r="E507" s="107" t="s">
        <v>1060</v>
      </c>
      <c r="F507" s="91"/>
      <c r="G507" s="11"/>
      <c r="H507" s="31" t="s">
        <v>713</v>
      </c>
      <c r="I507" s="45">
        <v>0.125</v>
      </c>
      <c r="J507" s="73"/>
      <c r="K507" s="11"/>
      <c r="L507" s="11">
        <f t="shared" si="8"/>
        <v>0.125</v>
      </c>
      <c r="M507" s="11"/>
    </row>
    <row r="508" spans="1:13" ht="12.75">
      <c r="A508" s="11">
        <v>214</v>
      </c>
      <c r="B508" s="73" t="s">
        <v>2100</v>
      </c>
      <c r="C508" s="31" t="s">
        <v>616</v>
      </c>
      <c r="D508" s="37" t="s">
        <v>510</v>
      </c>
      <c r="E508" s="31"/>
      <c r="F508" s="42"/>
      <c r="G508" s="31"/>
      <c r="H508" s="13"/>
      <c r="I508" s="11"/>
      <c r="J508" s="13" t="s">
        <v>512</v>
      </c>
      <c r="K508" s="11">
        <v>0.75</v>
      </c>
      <c r="L508" s="11">
        <f t="shared" si="8"/>
        <v>0.75</v>
      </c>
      <c r="M508" s="31"/>
    </row>
    <row r="509" spans="1:13" ht="12.75">
      <c r="A509" s="11">
        <v>310</v>
      </c>
      <c r="B509" s="73" t="s">
        <v>682</v>
      </c>
      <c r="C509" s="151" t="s">
        <v>619</v>
      </c>
      <c r="D509" s="73"/>
      <c r="E509" s="107" t="s">
        <v>1218</v>
      </c>
      <c r="F509" s="155"/>
      <c r="G509" s="11"/>
      <c r="H509" s="31" t="s">
        <v>736</v>
      </c>
      <c r="I509" s="45">
        <v>0.5</v>
      </c>
      <c r="J509" s="73"/>
      <c r="K509" s="45"/>
      <c r="L509" s="11">
        <f t="shared" si="8"/>
        <v>0.5</v>
      </c>
      <c r="M509" s="11"/>
    </row>
    <row r="510" spans="1:13" ht="12.75">
      <c r="A510" s="11">
        <v>719</v>
      </c>
      <c r="B510" s="73" t="s">
        <v>1307</v>
      </c>
      <c r="C510" s="151" t="s">
        <v>619</v>
      </c>
      <c r="D510" s="73"/>
      <c r="E510" s="107" t="s">
        <v>1308</v>
      </c>
      <c r="F510" s="91"/>
      <c r="G510" s="11"/>
      <c r="H510" s="31" t="s">
        <v>719</v>
      </c>
      <c r="I510" s="45">
        <v>0.1</v>
      </c>
      <c r="J510" s="73"/>
      <c r="K510" s="11"/>
      <c r="L510" s="11">
        <f t="shared" si="8"/>
        <v>0.1</v>
      </c>
      <c r="M510" s="11"/>
    </row>
    <row r="511" spans="1:13" ht="12.75">
      <c r="A511" s="11">
        <v>720</v>
      </c>
      <c r="B511" s="73" t="s">
        <v>1458</v>
      </c>
      <c r="C511" s="151" t="s">
        <v>635</v>
      </c>
      <c r="D511" s="73"/>
      <c r="E511" s="107" t="s">
        <v>1452</v>
      </c>
      <c r="F511" s="91"/>
      <c r="G511" s="11"/>
      <c r="H511" s="31" t="s">
        <v>719</v>
      </c>
      <c r="I511" s="45">
        <v>0.1</v>
      </c>
      <c r="J511" s="73"/>
      <c r="K511" s="11"/>
      <c r="L511" s="11">
        <f t="shared" si="8"/>
        <v>0.1</v>
      </c>
      <c r="M511" s="11"/>
    </row>
    <row r="512" spans="1:13" ht="12.75">
      <c r="A512" s="11">
        <v>146</v>
      </c>
      <c r="B512" s="150" t="s">
        <v>1950</v>
      </c>
      <c r="C512" s="12" t="s">
        <v>635</v>
      </c>
      <c r="D512" s="13" t="s">
        <v>377</v>
      </c>
      <c r="E512" s="37"/>
      <c r="F512" s="88"/>
      <c r="G512" s="31"/>
      <c r="H512" s="31"/>
      <c r="I512" s="11"/>
      <c r="J512" s="31" t="s">
        <v>97</v>
      </c>
      <c r="K512" s="11">
        <v>1</v>
      </c>
      <c r="L512" s="11">
        <f t="shared" si="8"/>
        <v>1</v>
      </c>
      <c r="M512" s="31"/>
    </row>
    <row r="513" spans="1:13" ht="12.75">
      <c r="A513" s="11">
        <v>147</v>
      </c>
      <c r="B513" s="73" t="s">
        <v>634</v>
      </c>
      <c r="C513" s="94" t="s">
        <v>635</v>
      </c>
      <c r="D513" s="31"/>
      <c r="E513" s="94" t="s">
        <v>77</v>
      </c>
      <c r="F513" s="224" t="s">
        <v>641</v>
      </c>
      <c r="G513" s="31">
        <v>1</v>
      </c>
      <c r="H513" s="13"/>
      <c r="I513" s="11"/>
      <c r="J513" s="31"/>
      <c r="K513" s="11"/>
      <c r="L513" s="11">
        <f t="shared" si="8"/>
        <v>1</v>
      </c>
      <c r="M513" s="31"/>
    </row>
    <row r="514" spans="1:13" ht="12.75">
      <c r="A514" s="11">
        <v>215</v>
      </c>
      <c r="B514" s="73" t="s">
        <v>2049</v>
      </c>
      <c r="C514" s="12" t="s">
        <v>635</v>
      </c>
      <c r="D514" s="37"/>
      <c r="E514" s="37" t="s">
        <v>369</v>
      </c>
      <c r="F514" s="43"/>
      <c r="G514" s="31"/>
      <c r="H514" s="13"/>
      <c r="I514" s="11"/>
      <c r="J514" s="31" t="s">
        <v>96</v>
      </c>
      <c r="K514" s="11">
        <v>0.75</v>
      </c>
      <c r="L514" s="11">
        <f t="shared" si="8"/>
        <v>0.75</v>
      </c>
      <c r="M514" s="31"/>
    </row>
    <row r="515" spans="1:13" ht="12.75">
      <c r="A515" s="11">
        <v>148</v>
      </c>
      <c r="B515" s="73" t="s">
        <v>2050</v>
      </c>
      <c r="C515" s="31" t="s">
        <v>635</v>
      </c>
      <c r="D515" s="37"/>
      <c r="E515" s="150" t="s">
        <v>497</v>
      </c>
      <c r="F515" s="42"/>
      <c r="G515" s="31"/>
      <c r="H515" s="31"/>
      <c r="I515" s="11"/>
      <c r="J515" s="31" t="s">
        <v>479</v>
      </c>
      <c r="K515" s="11">
        <v>1</v>
      </c>
      <c r="L515" s="11">
        <f t="shared" si="8"/>
        <v>1</v>
      </c>
      <c r="M515" s="31"/>
    </row>
    <row r="516" spans="1:13" ht="12.75">
      <c r="A516" s="11">
        <v>311</v>
      </c>
      <c r="B516" s="73" t="s">
        <v>1391</v>
      </c>
      <c r="C516" s="151" t="s">
        <v>635</v>
      </c>
      <c r="D516" s="73"/>
      <c r="E516" s="107" t="s">
        <v>1185</v>
      </c>
      <c r="F516" s="91"/>
      <c r="G516" s="11"/>
      <c r="H516" s="31" t="s">
        <v>736</v>
      </c>
      <c r="I516" s="45">
        <v>0.5</v>
      </c>
      <c r="J516" s="73"/>
      <c r="K516" s="11"/>
      <c r="L516" s="11">
        <f t="shared" si="8"/>
        <v>0.5</v>
      </c>
      <c r="M516" s="11"/>
    </row>
    <row r="517" spans="1:13" ht="12.75">
      <c r="A517" s="11">
        <v>721</v>
      </c>
      <c r="B517" s="73" t="s">
        <v>1214</v>
      </c>
      <c r="C517" s="151" t="s">
        <v>635</v>
      </c>
      <c r="D517" s="73"/>
      <c r="E517" s="107" t="s">
        <v>1101</v>
      </c>
      <c r="F517" s="91"/>
      <c r="G517" s="11"/>
      <c r="H517" s="31" t="s">
        <v>719</v>
      </c>
      <c r="I517" s="45">
        <v>0.1</v>
      </c>
      <c r="J517" s="73"/>
      <c r="K517" s="11"/>
      <c r="L517" s="11">
        <f t="shared" si="8"/>
        <v>0.1</v>
      </c>
      <c r="M517" s="11"/>
    </row>
    <row r="518" spans="1:13" ht="12.75">
      <c r="A518" s="11">
        <v>722</v>
      </c>
      <c r="B518" s="73" t="s">
        <v>63</v>
      </c>
      <c r="C518" s="151" t="s">
        <v>635</v>
      </c>
      <c r="D518" s="73"/>
      <c r="E518" s="107" t="s">
        <v>1072</v>
      </c>
      <c r="F518" s="91"/>
      <c r="G518" s="11"/>
      <c r="H518" s="31" t="s">
        <v>719</v>
      </c>
      <c r="I518" s="45">
        <v>0.1</v>
      </c>
      <c r="J518" s="73"/>
      <c r="K518" s="11"/>
      <c r="L518" s="11">
        <f t="shared" si="8"/>
        <v>0.1</v>
      </c>
      <c r="M518" s="11"/>
    </row>
    <row r="519" spans="1:13" ht="12.75">
      <c r="A519" s="11">
        <v>723</v>
      </c>
      <c r="B519" s="73" t="s">
        <v>50</v>
      </c>
      <c r="C519" s="151" t="s">
        <v>635</v>
      </c>
      <c r="D519" s="73"/>
      <c r="E519" s="107" t="s">
        <v>1192</v>
      </c>
      <c r="F519" s="91"/>
      <c r="G519" s="11"/>
      <c r="H519" s="31" t="s">
        <v>719</v>
      </c>
      <c r="I519" s="45">
        <v>0.1</v>
      </c>
      <c r="J519" s="73"/>
      <c r="K519" s="11"/>
      <c r="L519" s="11">
        <f t="shared" si="8"/>
        <v>0.1</v>
      </c>
      <c r="M519" s="11"/>
    </row>
    <row r="520" spans="1:13" ht="12.75">
      <c r="A520" s="11">
        <v>28</v>
      </c>
      <c r="B520" s="102" t="s">
        <v>2051</v>
      </c>
      <c r="C520" s="31" t="s">
        <v>34</v>
      </c>
      <c r="D520" s="37" t="s">
        <v>388</v>
      </c>
      <c r="E520" s="96"/>
      <c r="F520" s="62" t="s">
        <v>2528</v>
      </c>
      <c r="G520" s="13">
        <v>1</v>
      </c>
      <c r="H520" s="163" t="s">
        <v>1588</v>
      </c>
      <c r="I520" s="355">
        <v>0.125</v>
      </c>
      <c r="J520" s="31" t="s">
        <v>96</v>
      </c>
      <c r="K520" s="11">
        <v>0.75</v>
      </c>
      <c r="L520" s="11">
        <f t="shared" si="8"/>
        <v>1.875</v>
      </c>
      <c r="M520" s="56"/>
    </row>
    <row r="521" spans="1:13" ht="12.75">
      <c r="A521" s="11">
        <v>54</v>
      </c>
      <c r="B521" s="55" t="s">
        <v>2052</v>
      </c>
      <c r="C521" s="31" t="s">
        <v>34</v>
      </c>
      <c r="D521" s="31"/>
      <c r="E521" s="98" t="s">
        <v>462</v>
      </c>
      <c r="F521" s="88"/>
      <c r="G521" s="31"/>
      <c r="H521" s="31"/>
      <c r="I521" s="45"/>
      <c r="J521" s="31" t="s">
        <v>463</v>
      </c>
      <c r="K521" s="11">
        <v>1.5</v>
      </c>
      <c r="L521" s="11">
        <f t="shared" si="8"/>
        <v>1.5</v>
      </c>
      <c r="M521" s="31"/>
    </row>
    <row r="522" spans="1:13" ht="12.75">
      <c r="A522" s="11">
        <v>724</v>
      </c>
      <c r="B522" s="73" t="s">
        <v>104</v>
      </c>
      <c r="C522" s="151" t="s">
        <v>34</v>
      </c>
      <c r="D522" s="73"/>
      <c r="E522" s="107" t="s">
        <v>1194</v>
      </c>
      <c r="F522" s="91"/>
      <c r="G522" s="11"/>
      <c r="H522" s="31" t="s">
        <v>719</v>
      </c>
      <c r="I522" s="45">
        <v>0.1</v>
      </c>
      <c r="J522" s="73"/>
      <c r="K522" s="11"/>
      <c r="L522" s="11">
        <f t="shared" si="8"/>
        <v>0.1</v>
      </c>
      <c r="M522" s="11"/>
    </row>
    <row r="523" spans="1:13" ht="12.75">
      <c r="A523" s="11">
        <v>55</v>
      </c>
      <c r="B523" s="94" t="s">
        <v>1736</v>
      </c>
      <c r="C523" s="31" t="s">
        <v>34</v>
      </c>
      <c r="D523" s="10" t="s">
        <v>392</v>
      </c>
      <c r="E523" s="37"/>
      <c r="F523" s="88"/>
      <c r="G523" s="31"/>
      <c r="H523" s="31"/>
      <c r="I523" s="45"/>
      <c r="J523" s="47" t="s">
        <v>190</v>
      </c>
      <c r="K523" s="11">
        <v>1.5</v>
      </c>
      <c r="L523" s="11">
        <f aca="true" t="shared" si="9" ref="L523:L586">K523+I523+G523</f>
        <v>1.5</v>
      </c>
      <c r="M523" s="31"/>
    </row>
    <row r="524" spans="1:13" ht="12.75">
      <c r="A524" s="11">
        <v>725</v>
      </c>
      <c r="B524" s="73" t="s">
        <v>1246</v>
      </c>
      <c r="C524" s="151" t="s">
        <v>34</v>
      </c>
      <c r="D524" s="73"/>
      <c r="E524" s="107" t="s">
        <v>1228</v>
      </c>
      <c r="F524" s="155"/>
      <c r="G524" s="11"/>
      <c r="H524" s="31" t="s">
        <v>719</v>
      </c>
      <c r="I524" s="45">
        <v>0.1</v>
      </c>
      <c r="J524" s="73"/>
      <c r="K524" s="45"/>
      <c r="L524" s="11">
        <f t="shared" si="9"/>
        <v>0.1</v>
      </c>
      <c r="M524" s="11"/>
    </row>
    <row r="525" spans="1:13" ht="12.75">
      <c r="A525" s="11">
        <v>452</v>
      </c>
      <c r="B525" s="73" t="s">
        <v>266</v>
      </c>
      <c r="C525" s="151" t="s">
        <v>871</v>
      </c>
      <c r="D525" s="73"/>
      <c r="E525" s="107" t="s">
        <v>1170</v>
      </c>
      <c r="F525" s="155"/>
      <c r="G525" s="11"/>
      <c r="H525" s="31" t="s">
        <v>729</v>
      </c>
      <c r="I525" s="45">
        <v>0.167</v>
      </c>
      <c r="J525" s="73"/>
      <c r="K525" s="45"/>
      <c r="L525" s="11">
        <f t="shared" si="9"/>
        <v>0.167</v>
      </c>
      <c r="M525" s="11"/>
    </row>
    <row r="526" spans="1:13" ht="12.75">
      <c r="A526" s="11">
        <v>532</v>
      </c>
      <c r="B526" s="73" t="s">
        <v>1093</v>
      </c>
      <c r="C526" s="151" t="s">
        <v>871</v>
      </c>
      <c r="D526" s="73"/>
      <c r="E526" s="107" t="s">
        <v>1296</v>
      </c>
      <c r="F526" s="91"/>
      <c r="G526" s="11"/>
      <c r="H526" s="31" t="s">
        <v>713</v>
      </c>
      <c r="I526" s="45">
        <v>0.125</v>
      </c>
      <c r="J526" s="73"/>
      <c r="K526" s="11"/>
      <c r="L526" s="11">
        <f t="shared" si="9"/>
        <v>0.125</v>
      </c>
      <c r="M526" s="11"/>
    </row>
    <row r="527" spans="1:13" ht="12.75">
      <c r="A527" s="11">
        <v>453</v>
      </c>
      <c r="B527" s="73" t="s">
        <v>299</v>
      </c>
      <c r="C527" s="151" t="s">
        <v>29</v>
      </c>
      <c r="D527" s="73"/>
      <c r="E527" s="107" t="s">
        <v>1211</v>
      </c>
      <c r="F527" s="155"/>
      <c r="G527" s="11"/>
      <c r="H527" s="31" t="s">
        <v>729</v>
      </c>
      <c r="I527" s="45">
        <v>0.167</v>
      </c>
      <c r="J527" s="73"/>
      <c r="K527" s="45"/>
      <c r="L527" s="11">
        <f t="shared" si="9"/>
        <v>0.167</v>
      </c>
      <c r="M527" s="11"/>
    </row>
    <row r="528" spans="1:13" ht="25.5">
      <c r="A528" s="11">
        <v>239</v>
      </c>
      <c r="B528" s="73" t="s">
        <v>1234</v>
      </c>
      <c r="C528" s="151" t="s">
        <v>29</v>
      </c>
      <c r="D528" s="73"/>
      <c r="E528" s="107" t="s">
        <v>1218</v>
      </c>
      <c r="F528" s="155"/>
      <c r="G528" s="11"/>
      <c r="H528" s="13" t="s">
        <v>2157</v>
      </c>
      <c r="I528" s="45">
        <v>0.6</v>
      </c>
      <c r="J528" s="73"/>
      <c r="K528" s="45"/>
      <c r="L528" s="11">
        <f t="shared" si="9"/>
        <v>0.6</v>
      </c>
      <c r="M528" s="11"/>
    </row>
    <row r="529" spans="1:13" ht="12.75">
      <c r="A529" s="11">
        <v>10</v>
      </c>
      <c r="B529" s="150" t="s">
        <v>613</v>
      </c>
      <c r="C529" s="12" t="s">
        <v>29</v>
      </c>
      <c r="D529" s="86"/>
      <c r="E529" s="31" t="s">
        <v>396</v>
      </c>
      <c r="F529" s="111" t="s">
        <v>2516</v>
      </c>
      <c r="G529" s="78">
        <v>2</v>
      </c>
      <c r="H529" s="13"/>
      <c r="I529" s="11"/>
      <c r="J529" s="31" t="s">
        <v>97</v>
      </c>
      <c r="K529" s="11">
        <v>1</v>
      </c>
      <c r="L529" s="11">
        <f t="shared" si="9"/>
        <v>3</v>
      </c>
      <c r="M529" s="31"/>
    </row>
    <row r="530" spans="1:13" ht="12.75">
      <c r="A530" s="11">
        <v>726</v>
      </c>
      <c r="B530" s="73" t="s">
        <v>1217</v>
      </c>
      <c r="C530" s="151" t="s">
        <v>29</v>
      </c>
      <c r="D530" s="73"/>
      <c r="E530" s="107" t="s">
        <v>1218</v>
      </c>
      <c r="F530" s="155"/>
      <c r="G530" s="11"/>
      <c r="H530" s="31" t="s">
        <v>719</v>
      </c>
      <c r="I530" s="45">
        <v>0.1</v>
      </c>
      <c r="J530" s="73"/>
      <c r="K530" s="45"/>
      <c r="L530" s="11">
        <f t="shared" si="9"/>
        <v>0.1</v>
      </c>
      <c r="M530" s="11"/>
    </row>
    <row r="531" spans="1:13" ht="12.75">
      <c r="A531" s="11">
        <v>727</v>
      </c>
      <c r="B531" s="73" t="s">
        <v>1431</v>
      </c>
      <c r="C531" s="151" t="s">
        <v>29</v>
      </c>
      <c r="D531" s="73"/>
      <c r="E531" s="102" t="s">
        <v>1057</v>
      </c>
      <c r="F531" s="91"/>
      <c r="G531" s="11"/>
      <c r="H531" s="31" t="s">
        <v>719</v>
      </c>
      <c r="I531" s="45">
        <v>0.1</v>
      </c>
      <c r="J531" s="73"/>
      <c r="K531" s="11"/>
      <c r="L531" s="11">
        <f t="shared" si="9"/>
        <v>0.1</v>
      </c>
      <c r="M531" s="11"/>
    </row>
    <row r="532" spans="1:13" ht="12.75">
      <c r="A532" s="11">
        <v>312</v>
      </c>
      <c r="B532" s="227" t="s">
        <v>1988</v>
      </c>
      <c r="C532" s="73" t="s">
        <v>29</v>
      </c>
      <c r="D532" s="73"/>
      <c r="E532" s="163" t="s">
        <v>1571</v>
      </c>
      <c r="F532" s="12"/>
      <c r="G532" s="11"/>
      <c r="H532" s="163" t="s">
        <v>1559</v>
      </c>
      <c r="I532" s="351">
        <v>0.5</v>
      </c>
      <c r="J532" s="73"/>
      <c r="K532" s="11"/>
      <c r="L532" s="11">
        <f t="shared" si="9"/>
        <v>0.5</v>
      </c>
      <c r="M532" s="11"/>
    </row>
    <row r="533" spans="1:13" ht="12.75">
      <c r="A533" s="11">
        <v>533</v>
      </c>
      <c r="B533" s="73" t="s">
        <v>288</v>
      </c>
      <c r="C533" s="151" t="s">
        <v>29</v>
      </c>
      <c r="D533" s="73"/>
      <c r="E533" s="107" t="s">
        <v>1452</v>
      </c>
      <c r="F533" s="91"/>
      <c r="G533" s="11"/>
      <c r="H533" s="31" t="s">
        <v>713</v>
      </c>
      <c r="I533" s="45">
        <v>0.125</v>
      </c>
      <c r="J533" s="73"/>
      <c r="K533" s="11"/>
      <c r="L533" s="11">
        <f t="shared" si="9"/>
        <v>0.125</v>
      </c>
      <c r="M533" s="11"/>
    </row>
    <row r="534" spans="1:13" ht="25.5">
      <c r="A534" s="11">
        <v>149</v>
      </c>
      <c r="B534" s="229" t="s">
        <v>1823</v>
      </c>
      <c r="C534" s="31" t="s">
        <v>1982</v>
      </c>
      <c r="D534" s="34" t="s">
        <v>388</v>
      </c>
      <c r="E534" s="43"/>
      <c r="F534" s="31"/>
      <c r="G534" s="31"/>
      <c r="H534" s="78"/>
      <c r="I534" s="11"/>
      <c r="J534" s="118" t="s">
        <v>599</v>
      </c>
      <c r="K534" s="360">
        <v>1</v>
      </c>
      <c r="L534" s="11">
        <f t="shared" si="9"/>
        <v>1</v>
      </c>
      <c r="M534" s="22"/>
    </row>
    <row r="535" spans="1:13" ht="12.75">
      <c r="A535" s="11">
        <v>150</v>
      </c>
      <c r="B535" s="73" t="s">
        <v>1703</v>
      </c>
      <c r="C535" s="31" t="s">
        <v>29</v>
      </c>
      <c r="D535" s="37" t="s">
        <v>408</v>
      </c>
      <c r="E535" s="37"/>
      <c r="F535" s="42"/>
      <c r="G535" s="31"/>
      <c r="H535" s="13"/>
      <c r="I535" s="45"/>
      <c r="J535" s="31" t="s">
        <v>97</v>
      </c>
      <c r="K535" s="11">
        <v>1</v>
      </c>
      <c r="L535" s="11">
        <f t="shared" si="9"/>
        <v>1</v>
      </c>
      <c r="M535" s="31"/>
    </row>
    <row r="536" spans="1:13" ht="12.75">
      <c r="A536" s="11">
        <v>728</v>
      </c>
      <c r="B536" s="73" t="s">
        <v>1399</v>
      </c>
      <c r="C536" s="151" t="s">
        <v>1400</v>
      </c>
      <c r="D536" s="73"/>
      <c r="E536" s="107" t="s">
        <v>1101</v>
      </c>
      <c r="F536" s="91"/>
      <c r="G536" s="11"/>
      <c r="H536" s="31" t="s">
        <v>719</v>
      </c>
      <c r="I536" s="45">
        <v>0.1</v>
      </c>
      <c r="J536" s="73"/>
      <c r="K536" s="11"/>
      <c r="L536" s="11">
        <f t="shared" si="9"/>
        <v>0.1</v>
      </c>
      <c r="M536" s="11"/>
    </row>
    <row r="537" spans="1:13" ht="12.75">
      <c r="A537" s="11">
        <v>454</v>
      </c>
      <c r="B537" s="73" t="s">
        <v>1337</v>
      </c>
      <c r="C537" s="151" t="s">
        <v>29</v>
      </c>
      <c r="D537" s="73"/>
      <c r="E537" s="107" t="s">
        <v>1292</v>
      </c>
      <c r="F537" s="91"/>
      <c r="G537" s="11"/>
      <c r="H537" s="31" t="s">
        <v>729</v>
      </c>
      <c r="I537" s="45">
        <v>0.167</v>
      </c>
      <c r="J537" s="73"/>
      <c r="K537" s="11"/>
      <c r="L537" s="11">
        <f t="shared" si="9"/>
        <v>0.167</v>
      </c>
      <c r="M537" s="11"/>
    </row>
    <row r="538" spans="1:13" ht="12.75">
      <c r="A538" s="11">
        <v>216</v>
      </c>
      <c r="B538" s="14" t="s">
        <v>2054</v>
      </c>
      <c r="C538" s="12" t="s">
        <v>29</v>
      </c>
      <c r="D538" s="13"/>
      <c r="E538" s="37" t="s">
        <v>375</v>
      </c>
      <c r="F538" s="88"/>
      <c r="G538" s="31"/>
      <c r="H538" s="13"/>
      <c r="I538" s="11"/>
      <c r="J538" s="31" t="s">
        <v>96</v>
      </c>
      <c r="K538" s="179">
        <v>0.75</v>
      </c>
      <c r="L538" s="11">
        <f t="shared" si="9"/>
        <v>0.75</v>
      </c>
      <c r="M538" s="31"/>
    </row>
    <row r="539" spans="1:13" ht="12.75">
      <c r="A539" s="11">
        <v>151</v>
      </c>
      <c r="B539" s="73" t="s">
        <v>2053</v>
      </c>
      <c r="C539" s="12" t="s">
        <v>29</v>
      </c>
      <c r="D539" s="37"/>
      <c r="E539" s="151" t="s">
        <v>375</v>
      </c>
      <c r="F539" s="42"/>
      <c r="G539" s="31"/>
      <c r="H539" s="13"/>
      <c r="I539" s="11"/>
      <c r="J539" s="31" t="s">
        <v>97</v>
      </c>
      <c r="K539" s="11">
        <v>1</v>
      </c>
      <c r="L539" s="11">
        <f t="shared" si="9"/>
        <v>1</v>
      </c>
      <c r="M539" s="31"/>
    </row>
    <row r="540" spans="1:13" ht="12.75">
      <c r="A540" s="11">
        <v>534</v>
      </c>
      <c r="B540" s="73" t="s">
        <v>1371</v>
      </c>
      <c r="C540" s="151" t="s">
        <v>182</v>
      </c>
      <c r="D540" s="73"/>
      <c r="E540" s="107" t="s">
        <v>1296</v>
      </c>
      <c r="F540" s="91"/>
      <c r="G540" s="11"/>
      <c r="H540" s="31" t="s">
        <v>713</v>
      </c>
      <c r="I540" s="45">
        <v>0.125</v>
      </c>
      <c r="J540" s="73"/>
      <c r="K540" s="11"/>
      <c r="L540" s="11">
        <f t="shared" si="9"/>
        <v>0.125</v>
      </c>
      <c r="M540" s="11"/>
    </row>
    <row r="541" spans="1:13" ht="12.75">
      <c r="A541" s="11">
        <v>217</v>
      </c>
      <c r="B541" s="73" t="s">
        <v>2055</v>
      </c>
      <c r="C541" s="31" t="s">
        <v>182</v>
      </c>
      <c r="D541" s="37"/>
      <c r="E541" s="150" t="s">
        <v>496</v>
      </c>
      <c r="F541" s="31"/>
      <c r="G541" s="31"/>
      <c r="H541" s="13"/>
      <c r="I541" s="11"/>
      <c r="J541" s="31" t="s">
        <v>486</v>
      </c>
      <c r="K541" s="11">
        <v>0.75</v>
      </c>
      <c r="L541" s="11">
        <f t="shared" si="9"/>
        <v>0.75</v>
      </c>
      <c r="M541" s="31"/>
    </row>
    <row r="542" spans="1:13" ht="12.75">
      <c r="A542" s="11">
        <v>15</v>
      </c>
      <c r="B542" s="150" t="s">
        <v>684</v>
      </c>
      <c r="C542" s="31" t="s">
        <v>182</v>
      </c>
      <c r="D542" s="37" t="s">
        <v>402</v>
      </c>
      <c r="E542" s="37"/>
      <c r="F542" s="37" t="s">
        <v>697</v>
      </c>
      <c r="G542" s="31">
        <v>1</v>
      </c>
      <c r="H542" s="13"/>
      <c r="I542" s="11"/>
      <c r="J542" s="31" t="s">
        <v>403</v>
      </c>
      <c r="K542" s="11">
        <v>1.33</v>
      </c>
      <c r="L542" s="11">
        <f t="shared" si="9"/>
        <v>2.33</v>
      </c>
      <c r="M542" s="31"/>
    </row>
    <row r="543" spans="1:13" ht="12.75">
      <c r="A543" s="11">
        <v>152</v>
      </c>
      <c r="B543" s="73" t="s">
        <v>2042</v>
      </c>
      <c r="C543" s="12" t="s">
        <v>182</v>
      </c>
      <c r="D543" s="37"/>
      <c r="E543" s="37" t="s">
        <v>396</v>
      </c>
      <c r="F543" s="42"/>
      <c r="G543" s="31"/>
      <c r="H543" s="13"/>
      <c r="I543" s="11"/>
      <c r="J543" s="31" t="s">
        <v>97</v>
      </c>
      <c r="K543" s="11">
        <v>1</v>
      </c>
      <c r="L543" s="11">
        <f t="shared" si="9"/>
        <v>1</v>
      </c>
      <c r="M543" s="78"/>
    </row>
    <row r="544" spans="1:13" ht="12.75">
      <c r="A544" s="11">
        <v>729</v>
      </c>
      <c r="B544" s="73" t="s">
        <v>1322</v>
      </c>
      <c r="C544" s="151" t="s">
        <v>182</v>
      </c>
      <c r="D544" s="73"/>
      <c r="E544" s="102" t="s">
        <v>1308</v>
      </c>
      <c r="F544" s="91"/>
      <c r="G544" s="11"/>
      <c r="H544" s="31" t="s">
        <v>719</v>
      </c>
      <c r="I544" s="45">
        <v>0.1</v>
      </c>
      <c r="J544" s="73"/>
      <c r="K544" s="11"/>
      <c r="L544" s="11">
        <f t="shared" si="9"/>
        <v>0.1</v>
      </c>
      <c r="M544" s="11"/>
    </row>
    <row r="545" spans="1:13" ht="12.75">
      <c r="A545" s="11">
        <v>730</v>
      </c>
      <c r="B545" s="73" t="s">
        <v>1259</v>
      </c>
      <c r="C545" s="151" t="s">
        <v>182</v>
      </c>
      <c r="D545" s="73"/>
      <c r="E545" s="107" t="s">
        <v>1228</v>
      </c>
      <c r="F545" s="91"/>
      <c r="G545" s="11"/>
      <c r="H545" s="31" t="s">
        <v>719</v>
      </c>
      <c r="I545" s="45">
        <v>0.1</v>
      </c>
      <c r="J545" s="73"/>
      <c r="K545" s="11"/>
      <c r="L545" s="11">
        <f t="shared" si="9"/>
        <v>0.1</v>
      </c>
      <c r="M545" s="11"/>
    </row>
    <row r="546" spans="1:13" ht="12.75">
      <c r="A546" s="11">
        <v>731</v>
      </c>
      <c r="B546" s="73" t="s">
        <v>1301</v>
      </c>
      <c r="C546" s="151" t="s">
        <v>1096</v>
      </c>
      <c r="D546" s="73"/>
      <c r="E546" s="107" t="s">
        <v>899</v>
      </c>
      <c r="F546" s="91"/>
      <c r="G546" s="11"/>
      <c r="H546" s="31" t="s">
        <v>719</v>
      </c>
      <c r="I546" s="45">
        <v>0.1</v>
      </c>
      <c r="J546" s="73"/>
      <c r="K546" s="11"/>
      <c r="L546" s="11">
        <f t="shared" si="9"/>
        <v>0.1</v>
      </c>
      <c r="M546" s="11"/>
    </row>
    <row r="547" spans="1:13" ht="12.75">
      <c r="A547" s="11">
        <v>240</v>
      </c>
      <c r="B547" s="73" t="s">
        <v>36</v>
      </c>
      <c r="C547" s="31" t="s">
        <v>1972</v>
      </c>
      <c r="D547" s="37" t="s">
        <v>385</v>
      </c>
      <c r="E547" s="37"/>
      <c r="F547" s="88"/>
      <c r="G547" s="31"/>
      <c r="H547" s="31"/>
      <c r="I547" s="45"/>
      <c r="J547" s="31" t="s">
        <v>122</v>
      </c>
      <c r="K547" s="358">
        <v>0.6</v>
      </c>
      <c r="L547" s="11">
        <f t="shared" si="9"/>
        <v>0.6</v>
      </c>
      <c r="M547" s="31"/>
    </row>
    <row r="548" spans="1:13" ht="12.75">
      <c r="A548" s="11">
        <v>153</v>
      </c>
      <c r="B548" s="73" t="s">
        <v>1948</v>
      </c>
      <c r="C548" s="31" t="s">
        <v>1973</v>
      </c>
      <c r="D548" s="37" t="s">
        <v>394</v>
      </c>
      <c r="E548" s="31"/>
      <c r="F548" s="78"/>
      <c r="G548" s="31"/>
      <c r="H548" s="13"/>
      <c r="I548" s="11"/>
      <c r="J548" s="31" t="s">
        <v>97</v>
      </c>
      <c r="K548" s="11">
        <v>1</v>
      </c>
      <c r="L548" s="11">
        <f t="shared" si="9"/>
        <v>1</v>
      </c>
      <c r="M548" s="31"/>
    </row>
    <row r="549" spans="1:13" ht="38.25">
      <c r="A549" s="11">
        <v>41</v>
      </c>
      <c r="B549" s="102" t="s">
        <v>2056</v>
      </c>
      <c r="C549" s="31" t="s">
        <v>1105</v>
      </c>
      <c r="D549" s="37"/>
      <c r="E549" s="10" t="s">
        <v>368</v>
      </c>
      <c r="F549" s="42"/>
      <c r="G549" s="31"/>
      <c r="H549" s="31"/>
      <c r="I549" s="45"/>
      <c r="J549" s="13" t="s">
        <v>2146</v>
      </c>
      <c r="K549" s="11">
        <v>1.6</v>
      </c>
      <c r="L549" s="11">
        <f t="shared" si="9"/>
        <v>1.6</v>
      </c>
      <c r="M549" s="31"/>
    </row>
    <row r="550" spans="1:13" ht="12.75">
      <c r="A550" s="11">
        <v>535</v>
      </c>
      <c r="B550" s="73" t="s">
        <v>1471</v>
      </c>
      <c r="C550" s="151" t="s">
        <v>980</v>
      </c>
      <c r="D550" s="73"/>
      <c r="E550" s="107" t="s">
        <v>1457</v>
      </c>
      <c r="F550" s="91"/>
      <c r="G550" s="11"/>
      <c r="H550" s="31" t="s">
        <v>713</v>
      </c>
      <c r="I550" s="45">
        <v>0.125</v>
      </c>
      <c r="J550" s="73"/>
      <c r="K550" s="11"/>
      <c r="L550" s="11">
        <f t="shared" si="9"/>
        <v>0.125</v>
      </c>
      <c r="M550" s="11"/>
    </row>
    <row r="551" spans="1:13" ht="12.75">
      <c r="A551" s="11">
        <v>732</v>
      </c>
      <c r="B551" s="73" t="s">
        <v>1207</v>
      </c>
      <c r="C551" s="151" t="s">
        <v>980</v>
      </c>
      <c r="D551" s="73"/>
      <c r="E551" s="107" t="s">
        <v>1170</v>
      </c>
      <c r="F551" s="155"/>
      <c r="G551" s="11"/>
      <c r="H551" s="31" t="s">
        <v>719</v>
      </c>
      <c r="I551" s="45">
        <v>0.1</v>
      </c>
      <c r="J551" s="73"/>
      <c r="K551" s="45"/>
      <c r="L551" s="11">
        <f t="shared" si="9"/>
        <v>0.1</v>
      </c>
      <c r="M551" s="11"/>
    </row>
    <row r="552" spans="1:13" ht="12.75">
      <c r="A552" s="11">
        <v>536</v>
      </c>
      <c r="B552" s="73" t="s">
        <v>1416</v>
      </c>
      <c r="C552" s="151" t="s">
        <v>37</v>
      </c>
      <c r="D552" s="73"/>
      <c r="E552" s="217" t="s">
        <v>1192</v>
      </c>
      <c r="F552" s="91"/>
      <c r="G552" s="11"/>
      <c r="H552" s="31" t="s">
        <v>713</v>
      </c>
      <c r="I552" s="45">
        <v>0.125</v>
      </c>
      <c r="J552" s="73"/>
      <c r="K552" s="11"/>
      <c r="L552" s="11">
        <f t="shared" si="9"/>
        <v>0.125</v>
      </c>
      <c r="M552" s="11"/>
    </row>
    <row r="553" spans="1:13" ht="12.75">
      <c r="A553" s="11">
        <v>241</v>
      </c>
      <c r="B553" s="73" t="s">
        <v>2057</v>
      </c>
      <c r="C553" s="31" t="s">
        <v>37</v>
      </c>
      <c r="D553" s="37"/>
      <c r="E553" s="150" t="s">
        <v>368</v>
      </c>
      <c r="F553" s="42"/>
      <c r="G553" s="31"/>
      <c r="H553" s="13"/>
      <c r="I553" s="11"/>
      <c r="J553" s="31" t="s">
        <v>483</v>
      </c>
      <c r="K553" s="11">
        <v>0.6</v>
      </c>
      <c r="L553" s="11">
        <f t="shared" si="9"/>
        <v>0.6</v>
      </c>
      <c r="M553" s="31"/>
    </row>
    <row r="554" spans="1:13" ht="12.75">
      <c r="A554" s="11">
        <v>733</v>
      </c>
      <c r="B554" s="73" t="s">
        <v>1214</v>
      </c>
      <c r="C554" s="151" t="s">
        <v>37</v>
      </c>
      <c r="D554" s="73"/>
      <c r="E554" s="107" t="s">
        <v>1211</v>
      </c>
      <c r="F554" s="155"/>
      <c r="G554" s="11"/>
      <c r="H554" s="31" t="s">
        <v>719</v>
      </c>
      <c r="I554" s="45">
        <v>0.1</v>
      </c>
      <c r="J554" s="73"/>
      <c r="K554" s="45"/>
      <c r="L554" s="11">
        <f t="shared" si="9"/>
        <v>0.1</v>
      </c>
      <c r="M554" s="11"/>
    </row>
    <row r="555" spans="1:13" ht="12.75">
      <c r="A555" s="11">
        <v>537</v>
      </c>
      <c r="B555" s="73" t="s">
        <v>807</v>
      </c>
      <c r="C555" s="151" t="s">
        <v>37</v>
      </c>
      <c r="D555" s="73"/>
      <c r="E555" s="107" t="s">
        <v>1292</v>
      </c>
      <c r="F555" s="91"/>
      <c r="G555" s="11"/>
      <c r="H555" s="31" t="s">
        <v>713</v>
      </c>
      <c r="I555" s="45">
        <v>0.125</v>
      </c>
      <c r="J555" s="73"/>
      <c r="K555" s="11"/>
      <c r="L555" s="11">
        <f t="shared" si="9"/>
        <v>0.125</v>
      </c>
      <c r="M555" s="11"/>
    </row>
    <row r="556" spans="1:13" ht="12.75">
      <c r="A556" s="11">
        <v>351</v>
      </c>
      <c r="B556" s="227" t="s">
        <v>2042</v>
      </c>
      <c r="C556" s="73" t="s">
        <v>37</v>
      </c>
      <c r="D556" s="163" t="s">
        <v>1565</v>
      </c>
      <c r="E556" s="38"/>
      <c r="F556" s="38"/>
      <c r="G556" s="11"/>
      <c r="H556" s="163" t="s">
        <v>2138</v>
      </c>
      <c r="I556" s="351">
        <v>0.34</v>
      </c>
      <c r="J556" s="73"/>
      <c r="K556" s="11"/>
      <c r="L556" s="11">
        <f t="shared" si="9"/>
        <v>0.34</v>
      </c>
      <c r="M556" s="11"/>
    </row>
    <row r="557" spans="1:13" ht="12.75">
      <c r="A557" s="11">
        <v>734</v>
      </c>
      <c r="B557" s="73" t="s">
        <v>1404</v>
      </c>
      <c r="C557" s="151" t="s">
        <v>37</v>
      </c>
      <c r="D557" s="73"/>
      <c r="E557" s="107" t="s">
        <v>1101</v>
      </c>
      <c r="F557" s="91"/>
      <c r="G557" s="11"/>
      <c r="H557" s="31" t="s">
        <v>719</v>
      </c>
      <c r="I557" s="45">
        <v>0.1</v>
      </c>
      <c r="J557" s="73"/>
      <c r="K557" s="11"/>
      <c r="L557" s="11">
        <f t="shared" si="9"/>
        <v>0.1</v>
      </c>
      <c r="M557" s="11"/>
    </row>
    <row r="558" spans="1:13" ht="12.75">
      <c r="A558" s="11">
        <v>735</v>
      </c>
      <c r="B558" s="73" t="s">
        <v>1176</v>
      </c>
      <c r="C558" s="151" t="s">
        <v>37</v>
      </c>
      <c r="D558" s="73"/>
      <c r="E558" s="107" t="s">
        <v>1165</v>
      </c>
      <c r="F558" s="155"/>
      <c r="G558" s="11"/>
      <c r="H558" s="31" t="s">
        <v>719</v>
      </c>
      <c r="I558" s="45">
        <v>0.1</v>
      </c>
      <c r="J558" s="73"/>
      <c r="K558" s="45"/>
      <c r="L558" s="11">
        <f t="shared" si="9"/>
        <v>0.1</v>
      </c>
      <c r="M558" s="11"/>
    </row>
    <row r="559" spans="1:13" ht="12.75">
      <c r="A559" s="11">
        <v>455</v>
      </c>
      <c r="B559" s="73" t="s">
        <v>1279</v>
      </c>
      <c r="C559" s="151" t="s">
        <v>37</v>
      </c>
      <c r="D559" s="73"/>
      <c r="E559" s="107" t="s">
        <v>1203</v>
      </c>
      <c r="F559" s="91"/>
      <c r="G559" s="11"/>
      <c r="H559" s="31" t="s">
        <v>729</v>
      </c>
      <c r="I559" s="45">
        <v>0.167</v>
      </c>
      <c r="J559" s="73"/>
      <c r="K559" s="11"/>
      <c r="L559" s="11">
        <f t="shared" si="9"/>
        <v>0.167</v>
      </c>
      <c r="M559" s="11"/>
    </row>
    <row r="560" spans="1:13" ht="12.75">
      <c r="A560" s="11">
        <v>736</v>
      </c>
      <c r="B560" s="73" t="s">
        <v>1297</v>
      </c>
      <c r="C560" s="151" t="s">
        <v>37</v>
      </c>
      <c r="D560" s="73"/>
      <c r="E560" s="107" t="s">
        <v>899</v>
      </c>
      <c r="F560" s="91"/>
      <c r="G560" s="11"/>
      <c r="H560" s="31" t="s">
        <v>719</v>
      </c>
      <c r="I560" s="45">
        <v>0.1</v>
      </c>
      <c r="J560" s="73"/>
      <c r="K560" s="11"/>
      <c r="L560" s="11">
        <f t="shared" si="9"/>
        <v>0.1</v>
      </c>
      <c r="M560" s="11"/>
    </row>
    <row r="561" spans="1:13" ht="12.75">
      <c r="A561" s="11">
        <v>399</v>
      </c>
      <c r="B561" s="73" t="s">
        <v>1325</v>
      </c>
      <c r="C561" s="151" t="s">
        <v>37</v>
      </c>
      <c r="D561" s="73"/>
      <c r="E561" s="218" t="s">
        <v>1308</v>
      </c>
      <c r="F561" s="91"/>
      <c r="G561" s="11"/>
      <c r="H561" s="31" t="s">
        <v>802</v>
      </c>
      <c r="I561" s="45">
        <v>0.25</v>
      </c>
      <c r="J561" s="73"/>
      <c r="K561" s="11"/>
      <c r="L561" s="11">
        <f t="shared" si="9"/>
        <v>0.25</v>
      </c>
      <c r="M561" s="11"/>
    </row>
    <row r="562" spans="1:13" ht="12.75">
      <c r="A562" s="11">
        <v>737</v>
      </c>
      <c r="B562" s="73" t="s">
        <v>1340</v>
      </c>
      <c r="C562" s="151" t="s">
        <v>37</v>
      </c>
      <c r="D562" s="73"/>
      <c r="E562" s="107" t="s">
        <v>1292</v>
      </c>
      <c r="F562" s="91"/>
      <c r="G562" s="11"/>
      <c r="H562" s="31" t="s">
        <v>719</v>
      </c>
      <c r="I562" s="45">
        <v>0.1</v>
      </c>
      <c r="J562" s="73"/>
      <c r="K562" s="11"/>
      <c r="L562" s="11">
        <f t="shared" si="9"/>
        <v>0.1</v>
      </c>
      <c r="M562" s="11"/>
    </row>
    <row r="563" spans="1:13" ht="12.75">
      <c r="A563" s="11">
        <v>357</v>
      </c>
      <c r="B563" s="73" t="s">
        <v>655</v>
      </c>
      <c r="C563" s="31" t="s">
        <v>26</v>
      </c>
      <c r="D563" s="14" t="s">
        <v>408</v>
      </c>
      <c r="E563" s="31"/>
      <c r="F563" s="111" t="s">
        <v>657</v>
      </c>
      <c r="G563" s="31">
        <v>0.33</v>
      </c>
      <c r="H563" s="13"/>
      <c r="I563" s="45"/>
      <c r="J563" s="31"/>
      <c r="K563" s="11"/>
      <c r="L563" s="11">
        <f t="shared" si="9"/>
        <v>0.33</v>
      </c>
      <c r="M563" s="31"/>
    </row>
    <row r="564" spans="1:13" ht="12.75">
      <c r="A564" s="11">
        <v>85</v>
      </c>
      <c r="B564" s="158" t="s">
        <v>2059</v>
      </c>
      <c r="C564" s="31" t="s">
        <v>26</v>
      </c>
      <c r="D564" s="37" t="s">
        <v>405</v>
      </c>
      <c r="E564" s="115"/>
      <c r="F564" s="31"/>
      <c r="G564" s="31"/>
      <c r="H564" s="163" t="s">
        <v>1559</v>
      </c>
      <c r="I564" s="11">
        <v>0.5</v>
      </c>
      <c r="J564" s="31" t="s">
        <v>96</v>
      </c>
      <c r="K564" s="11">
        <v>0.75</v>
      </c>
      <c r="L564" s="11">
        <f t="shared" si="9"/>
        <v>1.25</v>
      </c>
      <c r="M564" s="31"/>
    </row>
    <row r="565" spans="1:13" ht="12.75">
      <c r="A565" s="11">
        <v>738</v>
      </c>
      <c r="B565" s="73" t="s">
        <v>1226</v>
      </c>
      <c r="C565" s="151" t="s">
        <v>26</v>
      </c>
      <c r="D565" s="73"/>
      <c r="E565" s="107" t="s">
        <v>1203</v>
      </c>
      <c r="F565" s="155"/>
      <c r="G565" s="11"/>
      <c r="H565" s="31" t="s">
        <v>719</v>
      </c>
      <c r="I565" s="45">
        <v>0.1</v>
      </c>
      <c r="J565" s="73"/>
      <c r="K565" s="45"/>
      <c r="L565" s="11">
        <f t="shared" si="9"/>
        <v>0.1</v>
      </c>
      <c r="M565" s="11"/>
    </row>
    <row r="566" spans="1:13" ht="12.75">
      <c r="A566" s="11">
        <v>313</v>
      </c>
      <c r="B566" s="73" t="s">
        <v>1178</v>
      </c>
      <c r="C566" s="151" t="s">
        <v>26</v>
      </c>
      <c r="D566" s="73"/>
      <c r="E566" s="102" t="s">
        <v>1165</v>
      </c>
      <c r="F566" s="155"/>
      <c r="G566" s="11"/>
      <c r="H566" s="31" t="s">
        <v>736</v>
      </c>
      <c r="I566" s="45">
        <v>0.5</v>
      </c>
      <c r="J566" s="73"/>
      <c r="K566" s="45"/>
      <c r="L566" s="11">
        <f t="shared" si="9"/>
        <v>0.5</v>
      </c>
      <c r="M566" s="11"/>
    </row>
    <row r="567" spans="1:13" ht="12.75">
      <c r="A567" s="11">
        <v>39</v>
      </c>
      <c r="B567" s="73" t="s">
        <v>2060</v>
      </c>
      <c r="C567" s="31" t="s">
        <v>26</v>
      </c>
      <c r="D567" s="31" t="s">
        <v>392</v>
      </c>
      <c r="E567" s="37"/>
      <c r="F567" s="42"/>
      <c r="G567" s="31"/>
      <c r="H567" s="163" t="s">
        <v>1561</v>
      </c>
      <c r="I567" s="180">
        <v>0.167</v>
      </c>
      <c r="J567" s="31" t="s">
        <v>87</v>
      </c>
      <c r="K567" s="11">
        <v>1.5</v>
      </c>
      <c r="L567" s="11">
        <f t="shared" si="9"/>
        <v>1.667</v>
      </c>
      <c r="M567" s="31"/>
    </row>
    <row r="568" spans="1:13" ht="12.75">
      <c r="A568" s="11">
        <v>154</v>
      </c>
      <c r="B568" s="94" t="s">
        <v>2058</v>
      </c>
      <c r="C568" s="12" t="s">
        <v>26</v>
      </c>
      <c r="D568" s="37" t="s">
        <v>378</v>
      </c>
      <c r="E568" s="10"/>
      <c r="F568" s="56"/>
      <c r="G568" s="31"/>
      <c r="H568" s="13"/>
      <c r="I568" s="11"/>
      <c r="J568" s="31" t="s">
        <v>97</v>
      </c>
      <c r="K568" s="11">
        <v>1</v>
      </c>
      <c r="L568" s="11">
        <f t="shared" si="9"/>
        <v>1</v>
      </c>
      <c r="M568" s="31"/>
    </row>
    <row r="569" spans="1:13" ht="12.75">
      <c r="A569" s="11">
        <v>538</v>
      </c>
      <c r="B569" s="73" t="s">
        <v>696</v>
      </c>
      <c r="C569" s="151" t="s">
        <v>26</v>
      </c>
      <c r="D569" s="73"/>
      <c r="E569" s="107" t="s">
        <v>1185</v>
      </c>
      <c r="F569" s="91"/>
      <c r="G569" s="11"/>
      <c r="H569" s="31" t="s">
        <v>713</v>
      </c>
      <c r="I569" s="45">
        <v>0.125</v>
      </c>
      <c r="J569" s="73"/>
      <c r="K569" s="11"/>
      <c r="L569" s="11">
        <f t="shared" si="9"/>
        <v>0.125</v>
      </c>
      <c r="M569" s="11"/>
    </row>
    <row r="570" spans="1:13" ht="12.75">
      <c r="A570" s="11">
        <v>155</v>
      </c>
      <c r="B570" s="81" t="s">
        <v>1773</v>
      </c>
      <c r="C570" s="12" t="s">
        <v>26</v>
      </c>
      <c r="D570" s="86"/>
      <c r="E570" s="37" t="s">
        <v>376</v>
      </c>
      <c r="F570" s="43"/>
      <c r="G570" s="78"/>
      <c r="H570" s="13"/>
      <c r="I570" s="11"/>
      <c r="J570" s="31" t="s">
        <v>97</v>
      </c>
      <c r="K570" s="11">
        <v>1</v>
      </c>
      <c r="L570" s="11">
        <f t="shared" si="9"/>
        <v>1</v>
      </c>
      <c r="M570" s="31"/>
    </row>
    <row r="571" spans="1:13" ht="12.75">
      <c r="A571" s="11">
        <v>539</v>
      </c>
      <c r="B571" s="73" t="s">
        <v>1418</v>
      </c>
      <c r="C571" s="151" t="s">
        <v>26</v>
      </c>
      <c r="D571" s="73"/>
      <c r="E571" s="107" t="s">
        <v>1194</v>
      </c>
      <c r="F571" s="91"/>
      <c r="G571" s="11"/>
      <c r="H571" s="31" t="s">
        <v>713</v>
      </c>
      <c r="I571" s="45">
        <v>0.125</v>
      </c>
      <c r="J571" s="73"/>
      <c r="K571" s="11"/>
      <c r="L571" s="11">
        <f t="shared" si="9"/>
        <v>0.125</v>
      </c>
      <c r="M571" s="11"/>
    </row>
    <row r="572" spans="1:13" ht="12.75">
      <c r="A572" s="11">
        <v>540</v>
      </c>
      <c r="B572" s="73" t="s">
        <v>1285</v>
      </c>
      <c r="C572" s="151" t="s">
        <v>1286</v>
      </c>
      <c r="D572" s="73"/>
      <c r="E572" s="107" t="s">
        <v>899</v>
      </c>
      <c r="F572" s="91"/>
      <c r="G572" s="11"/>
      <c r="H572" s="31" t="s">
        <v>713</v>
      </c>
      <c r="I572" s="45">
        <v>0.125</v>
      </c>
      <c r="J572" s="73"/>
      <c r="K572" s="11"/>
      <c r="L572" s="11">
        <f t="shared" si="9"/>
        <v>0.125</v>
      </c>
      <c r="M572" s="11"/>
    </row>
    <row r="573" spans="1:13" ht="12.75">
      <c r="A573" s="11">
        <v>314</v>
      </c>
      <c r="B573" s="227" t="s">
        <v>2123</v>
      </c>
      <c r="C573" s="73" t="s">
        <v>1974</v>
      </c>
      <c r="D573" s="73"/>
      <c r="E573" s="163" t="s">
        <v>1101</v>
      </c>
      <c r="F573" s="12"/>
      <c r="G573" s="11"/>
      <c r="H573" s="163" t="s">
        <v>1559</v>
      </c>
      <c r="I573" s="351">
        <v>0.5</v>
      </c>
      <c r="J573" s="73"/>
      <c r="K573" s="11"/>
      <c r="L573" s="11">
        <f t="shared" si="9"/>
        <v>0.5</v>
      </c>
      <c r="M573" s="11"/>
    </row>
    <row r="574" spans="1:13" ht="12.75">
      <c r="A574" s="11">
        <v>56</v>
      </c>
      <c r="B574" s="150" t="s">
        <v>2061</v>
      </c>
      <c r="C574" s="12" t="s">
        <v>1974</v>
      </c>
      <c r="D574" s="31"/>
      <c r="E574" s="37" t="s">
        <v>390</v>
      </c>
      <c r="F574" s="88"/>
      <c r="G574" s="31"/>
      <c r="H574" s="13"/>
      <c r="I574" s="11"/>
      <c r="J574" s="31" t="s">
        <v>87</v>
      </c>
      <c r="K574" s="11">
        <v>1.5</v>
      </c>
      <c r="L574" s="11">
        <f t="shared" si="9"/>
        <v>1.5</v>
      </c>
      <c r="M574" s="31"/>
    </row>
    <row r="575" spans="1:13" ht="12.75">
      <c r="A575" s="11">
        <v>73</v>
      </c>
      <c r="B575" s="73" t="s">
        <v>2062</v>
      </c>
      <c r="C575" s="12" t="s">
        <v>273</v>
      </c>
      <c r="D575" s="37"/>
      <c r="E575" s="37" t="s">
        <v>371</v>
      </c>
      <c r="F575" s="31"/>
      <c r="G575" s="31"/>
      <c r="H575" s="13"/>
      <c r="I575" s="11"/>
      <c r="J575" s="31" t="s">
        <v>245</v>
      </c>
      <c r="K575" s="45">
        <v>1.33</v>
      </c>
      <c r="L575" s="11">
        <f t="shared" si="9"/>
        <v>1.33</v>
      </c>
      <c r="M575" s="31"/>
    </row>
    <row r="576" spans="1:13" ht="12.75">
      <c r="A576" s="11">
        <v>358</v>
      </c>
      <c r="B576" s="73" t="s">
        <v>2062</v>
      </c>
      <c r="C576" s="12" t="s">
        <v>273</v>
      </c>
      <c r="D576" s="37"/>
      <c r="E576" s="37" t="s">
        <v>376</v>
      </c>
      <c r="F576" s="31" t="s">
        <v>2491</v>
      </c>
      <c r="G576" s="31">
        <v>0.33</v>
      </c>
      <c r="H576" s="13"/>
      <c r="I576" s="11"/>
      <c r="J576" s="31"/>
      <c r="K576" s="45"/>
      <c r="L576" s="11">
        <f t="shared" si="9"/>
        <v>0.33</v>
      </c>
      <c r="M576" s="31"/>
    </row>
    <row r="577" spans="1:13" ht="12.75">
      <c r="A577" s="11">
        <v>739</v>
      </c>
      <c r="B577" s="73" t="s">
        <v>1323</v>
      </c>
      <c r="C577" s="151" t="s">
        <v>273</v>
      </c>
      <c r="D577" s="73"/>
      <c r="E577" s="102" t="s">
        <v>1308</v>
      </c>
      <c r="F577" s="91"/>
      <c r="G577" s="11"/>
      <c r="H577" s="31" t="s">
        <v>719</v>
      </c>
      <c r="I577" s="45">
        <v>0.1</v>
      </c>
      <c r="J577" s="73"/>
      <c r="K577" s="11"/>
      <c r="L577" s="11">
        <f t="shared" si="9"/>
        <v>0.1</v>
      </c>
      <c r="M577" s="11"/>
    </row>
    <row r="578" spans="1:13" ht="12.75">
      <c r="A578" s="11">
        <v>156</v>
      </c>
      <c r="B578" s="73" t="s">
        <v>1884</v>
      </c>
      <c r="C578" s="31" t="s">
        <v>1975</v>
      </c>
      <c r="D578" s="37" t="s">
        <v>401</v>
      </c>
      <c r="E578" s="123"/>
      <c r="F578" s="42"/>
      <c r="G578" s="31"/>
      <c r="H578" s="13"/>
      <c r="I578" s="11"/>
      <c r="J578" s="13" t="s">
        <v>295</v>
      </c>
      <c r="K578" s="11">
        <v>1</v>
      </c>
      <c r="L578" s="11">
        <f t="shared" si="9"/>
        <v>1</v>
      </c>
      <c r="M578" s="31"/>
    </row>
    <row r="579" spans="1:13" ht="12.75">
      <c r="A579" s="11">
        <v>541</v>
      </c>
      <c r="B579" s="73" t="s">
        <v>1377</v>
      </c>
      <c r="C579" s="151" t="s">
        <v>994</v>
      </c>
      <c r="D579" s="73"/>
      <c r="E579" s="107" t="s">
        <v>1185</v>
      </c>
      <c r="F579" s="91"/>
      <c r="G579" s="11"/>
      <c r="H579" s="31" t="s">
        <v>713</v>
      </c>
      <c r="I579" s="45">
        <v>0.125</v>
      </c>
      <c r="J579" s="73"/>
      <c r="K579" s="11"/>
      <c r="L579" s="11">
        <f t="shared" si="9"/>
        <v>0.125</v>
      </c>
      <c r="M579" s="11"/>
    </row>
    <row r="580" spans="1:13" ht="12.75">
      <c r="A580" s="11">
        <v>315</v>
      </c>
      <c r="B580" s="73" t="s">
        <v>1342</v>
      </c>
      <c r="C580" s="151" t="s">
        <v>994</v>
      </c>
      <c r="D580" s="73"/>
      <c r="E580" s="107" t="s">
        <v>1292</v>
      </c>
      <c r="F580" s="91"/>
      <c r="G580" s="11"/>
      <c r="H580" s="31" t="s">
        <v>736</v>
      </c>
      <c r="I580" s="45">
        <v>0.5</v>
      </c>
      <c r="J580" s="73"/>
      <c r="K580" s="11"/>
      <c r="L580" s="11">
        <f t="shared" si="9"/>
        <v>0.5</v>
      </c>
      <c r="M580" s="11"/>
    </row>
    <row r="581" spans="1:13" ht="12.75">
      <c r="A581" s="11">
        <v>740</v>
      </c>
      <c r="B581" s="73" t="s">
        <v>1356</v>
      </c>
      <c r="C581" s="151" t="s">
        <v>994</v>
      </c>
      <c r="D581" s="73"/>
      <c r="E581" s="107" t="s">
        <v>1072</v>
      </c>
      <c r="F581" s="91"/>
      <c r="G581" s="11"/>
      <c r="H581" s="31" t="s">
        <v>719</v>
      </c>
      <c r="I581" s="45">
        <v>0.1</v>
      </c>
      <c r="J581" s="73"/>
      <c r="K581" s="11"/>
      <c r="L581" s="11">
        <f t="shared" si="9"/>
        <v>0.1</v>
      </c>
      <c r="M581" s="11"/>
    </row>
    <row r="582" spans="1:13" ht="12.75">
      <c r="A582" s="11">
        <v>242</v>
      </c>
      <c r="B582" s="73" t="s">
        <v>2063</v>
      </c>
      <c r="C582" s="31" t="s">
        <v>994</v>
      </c>
      <c r="D582" s="37"/>
      <c r="E582" s="37" t="s">
        <v>500</v>
      </c>
      <c r="F582" s="88"/>
      <c r="G582" s="31"/>
      <c r="H582" s="31"/>
      <c r="I582" s="11"/>
      <c r="J582" s="31" t="s">
        <v>483</v>
      </c>
      <c r="K582" s="358">
        <v>0.6</v>
      </c>
      <c r="L582" s="11">
        <f t="shared" si="9"/>
        <v>0.6</v>
      </c>
      <c r="M582" s="31"/>
    </row>
    <row r="583" spans="1:13" ht="12.75">
      <c r="A583" s="11">
        <v>316</v>
      </c>
      <c r="B583" s="73" t="s">
        <v>977</v>
      </c>
      <c r="C583" s="151" t="s">
        <v>1434</v>
      </c>
      <c r="D583" s="73"/>
      <c r="E583" s="107" t="s">
        <v>1057</v>
      </c>
      <c r="F583" s="91"/>
      <c r="G583" s="11"/>
      <c r="H583" s="31" t="s">
        <v>736</v>
      </c>
      <c r="I583" s="45">
        <v>0.5</v>
      </c>
      <c r="J583" s="73"/>
      <c r="K583" s="11"/>
      <c r="L583" s="11">
        <f t="shared" si="9"/>
        <v>0.5</v>
      </c>
      <c r="M583" s="11"/>
    </row>
    <row r="584" spans="1:13" ht="12.75">
      <c r="A584" s="11">
        <v>741</v>
      </c>
      <c r="B584" s="73" t="s">
        <v>1070</v>
      </c>
      <c r="C584" s="151" t="s">
        <v>1028</v>
      </c>
      <c r="D584" s="73"/>
      <c r="E584" s="107" t="s">
        <v>1060</v>
      </c>
      <c r="F584" s="91"/>
      <c r="G584" s="11"/>
      <c r="H584" s="31" t="s">
        <v>719</v>
      </c>
      <c r="I584" s="45">
        <v>0.1</v>
      </c>
      <c r="J584" s="73"/>
      <c r="K584" s="11"/>
      <c r="L584" s="11">
        <f t="shared" si="9"/>
        <v>0.1</v>
      </c>
      <c r="M584" s="11"/>
    </row>
    <row r="585" spans="1:13" ht="38.25">
      <c r="A585" s="11">
        <v>57</v>
      </c>
      <c r="B585" s="55" t="s">
        <v>2066</v>
      </c>
      <c r="C585" s="12" t="s">
        <v>151</v>
      </c>
      <c r="D585" s="10"/>
      <c r="E585" s="37" t="s">
        <v>396</v>
      </c>
      <c r="F585" s="88"/>
      <c r="G585" s="31"/>
      <c r="H585" s="13"/>
      <c r="I585" s="11"/>
      <c r="J585" s="13" t="s">
        <v>2144</v>
      </c>
      <c r="K585" s="11">
        <v>1.5</v>
      </c>
      <c r="L585" s="11">
        <f t="shared" si="9"/>
        <v>1.5</v>
      </c>
      <c r="M585" s="31" t="s">
        <v>2145</v>
      </c>
    </row>
    <row r="586" spans="1:13" ht="12.75">
      <c r="A586" s="11">
        <v>742</v>
      </c>
      <c r="B586" s="73" t="s">
        <v>1182</v>
      </c>
      <c r="C586" s="151" t="s">
        <v>151</v>
      </c>
      <c r="D586" s="73"/>
      <c r="E586" s="107" t="s">
        <v>1170</v>
      </c>
      <c r="F586" s="155"/>
      <c r="G586" s="11"/>
      <c r="H586" s="31" t="s">
        <v>719</v>
      </c>
      <c r="I586" s="45">
        <v>0.1</v>
      </c>
      <c r="J586" s="73"/>
      <c r="K586" s="45"/>
      <c r="L586" s="11">
        <f t="shared" si="9"/>
        <v>0.1</v>
      </c>
      <c r="M586" s="11"/>
    </row>
    <row r="587" spans="1:13" ht="12.75">
      <c r="A587" s="11">
        <v>400</v>
      </c>
      <c r="B587" s="73" t="s">
        <v>1363</v>
      </c>
      <c r="C587" s="151" t="s">
        <v>151</v>
      </c>
      <c r="D587" s="73"/>
      <c r="E587" s="107" t="s">
        <v>1072</v>
      </c>
      <c r="F587" s="91"/>
      <c r="G587" s="11"/>
      <c r="H587" s="31" t="s">
        <v>802</v>
      </c>
      <c r="I587" s="45">
        <v>0.25</v>
      </c>
      <c r="J587" s="73"/>
      <c r="K587" s="11"/>
      <c r="L587" s="11">
        <f aca="true" t="shared" si="10" ref="L587:L650">K587+I587+G587</f>
        <v>0.25</v>
      </c>
      <c r="M587" s="11"/>
    </row>
    <row r="588" spans="1:13" ht="12.75">
      <c r="A588" s="11">
        <v>743</v>
      </c>
      <c r="B588" s="73" t="s">
        <v>1361</v>
      </c>
      <c r="C588" s="151" t="s">
        <v>151</v>
      </c>
      <c r="D588" s="73"/>
      <c r="E588" s="107" t="s">
        <v>1296</v>
      </c>
      <c r="F588" s="91"/>
      <c r="G588" s="11"/>
      <c r="H588" s="31" t="s">
        <v>719</v>
      </c>
      <c r="I588" s="45">
        <v>0.1</v>
      </c>
      <c r="J588" s="73"/>
      <c r="K588" s="11"/>
      <c r="L588" s="11">
        <f t="shared" si="10"/>
        <v>0.1</v>
      </c>
      <c r="M588" s="11"/>
    </row>
    <row r="589" spans="1:13" ht="12.75">
      <c r="A589" s="11">
        <v>157</v>
      </c>
      <c r="B589" s="14" t="s">
        <v>2071</v>
      </c>
      <c r="C589" s="31" t="s">
        <v>151</v>
      </c>
      <c r="D589" s="13"/>
      <c r="E589" s="150" t="s">
        <v>499</v>
      </c>
      <c r="F589" s="62"/>
      <c r="G589" s="31"/>
      <c r="H589" s="31"/>
      <c r="I589" s="352"/>
      <c r="J589" s="31" t="s">
        <v>479</v>
      </c>
      <c r="K589" s="11">
        <v>1</v>
      </c>
      <c r="L589" s="11">
        <f t="shared" si="10"/>
        <v>1</v>
      </c>
      <c r="M589" s="31"/>
    </row>
    <row r="590" spans="1:13" ht="12.75">
      <c r="A590" s="11">
        <v>58</v>
      </c>
      <c r="B590" s="73" t="s">
        <v>1840</v>
      </c>
      <c r="C590" s="31" t="s">
        <v>151</v>
      </c>
      <c r="D590" s="37"/>
      <c r="E590" s="37" t="s">
        <v>369</v>
      </c>
      <c r="F590" s="31"/>
      <c r="G590" s="31"/>
      <c r="H590" s="13"/>
      <c r="I590" s="11"/>
      <c r="J590" s="31" t="s">
        <v>495</v>
      </c>
      <c r="K590" s="11">
        <v>1.5</v>
      </c>
      <c r="L590" s="11">
        <f t="shared" si="10"/>
        <v>1.5</v>
      </c>
      <c r="M590" s="31"/>
    </row>
    <row r="591" spans="1:13" ht="12.75">
      <c r="A591" s="11">
        <v>158</v>
      </c>
      <c r="B591" s="73" t="s">
        <v>2064</v>
      </c>
      <c r="C591" s="12" t="s">
        <v>151</v>
      </c>
      <c r="D591" s="13" t="s">
        <v>377</v>
      </c>
      <c r="E591" s="31"/>
      <c r="F591" s="31"/>
      <c r="G591" s="31"/>
      <c r="H591" s="13"/>
      <c r="I591" s="11"/>
      <c r="J591" s="31" t="s">
        <v>97</v>
      </c>
      <c r="K591" s="11">
        <v>1</v>
      </c>
      <c r="L591" s="11">
        <f t="shared" si="10"/>
        <v>1</v>
      </c>
      <c r="M591" s="31"/>
    </row>
    <row r="592" spans="1:13" ht="12.75">
      <c r="A592" s="11">
        <v>401</v>
      </c>
      <c r="B592" s="227" t="s">
        <v>1872</v>
      </c>
      <c r="C592" s="73" t="s">
        <v>151</v>
      </c>
      <c r="D592" s="163" t="s">
        <v>1564</v>
      </c>
      <c r="E592" s="12"/>
      <c r="F592" s="12"/>
      <c r="G592" s="11"/>
      <c r="H592" s="163" t="s">
        <v>1563</v>
      </c>
      <c r="I592" s="351">
        <v>0.25</v>
      </c>
      <c r="J592" s="73"/>
      <c r="K592" s="11"/>
      <c r="L592" s="11">
        <f t="shared" si="10"/>
        <v>0.25</v>
      </c>
      <c r="M592" s="11"/>
    </row>
    <row r="593" spans="1:13" ht="12.75">
      <c r="A593" s="11">
        <v>744</v>
      </c>
      <c r="B593" s="73" t="s">
        <v>606</v>
      </c>
      <c r="C593" s="151" t="s">
        <v>151</v>
      </c>
      <c r="D593" s="73"/>
      <c r="E593" s="107" t="s">
        <v>1218</v>
      </c>
      <c r="F593" s="155"/>
      <c r="G593" s="11"/>
      <c r="H593" s="31" t="s">
        <v>719</v>
      </c>
      <c r="I593" s="45">
        <v>0.1</v>
      </c>
      <c r="J593" s="73"/>
      <c r="K593" s="45"/>
      <c r="L593" s="11">
        <f t="shared" si="10"/>
        <v>0.1</v>
      </c>
      <c r="M593" s="11"/>
    </row>
    <row r="594" spans="1:13" ht="12.75">
      <c r="A594" s="11">
        <v>456</v>
      </c>
      <c r="B594" s="73" t="s">
        <v>1302</v>
      </c>
      <c r="C594" s="151" t="s">
        <v>151</v>
      </c>
      <c r="D594" s="73"/>
      <c r="E594" s="107" t="s">
        <v>899</v>
      </c>
      <c r="F594" s="91"/>
      <c r="G594" s="11"/>
      <c r="H594" s="31" t="s">
        <v>729</v>
      </c>
      <c r="I594" s="45">
        <v>0.167</v>
      </c>
      <c r="J594" s="73"/>
      <c r="K594" s="11"/>
      <c r="L594" s="11">
        <f t="shared" si="10"/>
        <v>0.167</v>
      </c>
      <c r="M594" s="11"/>
    </row>
    <row r="595" spans="1:13" ht="12.75">
      <c r="A595" s="11">
        <v>457</v>
      </c>
      <c r="B595" s="73" t="s">
        <v>1327</v>
      </c>
      <c r="C595" s="151" t="s">
        <v>151</v>
      </c>
      <c r="D595" s="73"/>
      <c r="E595" s="107" t="s">
        <v>1308</v>
      </c>
      <c r="F595" s="91"/>
      <c r="G595" s="11"/>
      <c r="H595" s="31" t="s">
        <v>729</v>
      </c>
      <c r="I595" s="45">
        <v>0.167</v>
      </c>
      <c r="J595" s="73"/>
      <c r="K595" s="11"/>
      <c r="L595" s="11">
        <f t="shared" si="10"/>
        <v>0.167</v>
      </c>
      <c r="M595" s="11"/>
    </row>
    <row r="596" spans="1:13" ht="12.75">
      <c r="A596" s="11">
        <v>317</v>
      </c>
      <c r="B596" s="73" t="s">
        <v>1093</v>
      </c>
      <c r="C596" s="151" t="s">
        <v>151</v>
      </c>
      <c r="D596" s="73"/>
      <c r="E596" s="107" t="s">
        <v>1452</v>
      </c>
      <c r="F596" s="91"/>
      <c r="G596" s="11"/>
      <c r="H596" s="31" t="s">
        <v>736</v>
      </c>
      <c r="I596" s="45">
        <v>0.5</v>
      </c>
      <c r="J596" s="73"/>
      <c r="K596" s="11"/>
      <c r="L596" s="11">
        <f t="shared" si="10"/>
        <v>0.5</v>
      </c>
      <c r="M596" s="11"/>
    </row>
    <row r="597" spans="1:13" ht="12.75">
      <c r="A597" s="11">
        <v>542</v>
      </c>
      <c r="B597" s="73" t="s">
        <v>1007</v>
      </c>
      <c r="C597" s="151" t="s">
        <v>151</v>
      </c>
      <c r="D597" s="73"/>
      <c r="E597" s="107" t="s">
        <v>1223</v>
      </c>
      <c r="F597" s="155"/>
      <c r="G597" s="11"/>
      <c r="H597" s="31" t="s">
        <v>713</v>
      </c>
      <c r="I597" s="45">
        <v>0.125</v>
      </c>
      <c r="J597" s="73"/>
      <c r="K597" s="45"/>
      <c r="L597" s="11">
        <f t="shared" si="10"/>
        <v>0.125</v>
      </c>
      <c r="M597" s="11"/>
    </row>
    <row r="598" spans="1:13" ht="12.75">
      <c r="A598" s="11">
        <v>59</v>
      </c>
      <c r="B598" s="150" t="s">
        <v>2070</v>
      </c>
      <c r="C598" s="31" t="s">
        <v>151</v>
      </c>
      <c r="D598" s="31" t="s">
        <v>385</v>
      </c>
      <c r="E598" s="10"/>
      <c r="F598" s="48"/>
      <c r="G598" s="47"/>
      <c r="H598" s="47"/>
      <c r="I598" s="22"/>
      <c r="J598" s="47" t="s">
        <v>190</v>
      </c>
      <c r="K598" s="22">
        <v>1.5</v>
      </c>
      <c r="L598" s="11">
        <f t="shared" si="10"/>
        <v>1.5</v>
      </c>
      <c r="M598" s="31"/>
    </row>
    <row r="599" spans="1:13" ht="12.75">
      <c r="A599" s="11">
        <v>218</v>
      </c>
      <c r="B599" s="73" t="s">
        <v>2069</v>
      </c>
      <c r="C599" s="12" t="s">
        <v>151</v>
      </c>
      <c r="D599" s="31" t="s">
        <v>399</v>
      </c>
      <c r="E599" s="31"/>
      <c r="F599" s="42"/>
      <c r="G599" s="31"/>
      <c r="H599" s="13"/>
      <c r="I599" s="11"/>
      <c r="J599" s="31" t="s">
        <v>96</v>
      </c>
      <c r="K599" s="179">
        <v>0.75</v>
      </c>
      <c r="L599" s="11">
        <f t="shared" si="10"/>
        <v>0.75</v>
      </c>
      <c r="M599" s="31"/>
    </row>
    <row r="600" spans="1:13" ht="12.75">
      <c r="A600" s="11">
        <v>745</v>
      </c>
      <c r="B600" s="73" t="s">
        <v>138</v>
      </c>
      <c r="C600" s="151" t="s">
        <v>151</v>
      </c>
      <c r="D600" s="73"/>
      <c r="E600" s="107" t="s">
        <v>1165</v>
      </c>
      <c r="F600" s="155"/>
      <c r="G600" s="11"/>
      <c r="H600" s="31" t="s">
        <v>719</v>
      </c>
      <c r="I600" s="45">
        <v>0.1</v>
      </c>
      <c r="J600" s="73"/>
      <c r="K600" s="45"/>
      <c r="L600" s="11">
        <f t="shared" si="10"/>
        <v>0.1</v>
      </c>
      <c r="M600" s="11"/>
    </row>
    <row r="601" spans="1:13" ht="12.75">
      <c r="A601" s="11">
        <v>746</v>
      </c>
      <c r="B601" s="73" t="s">
        <v>1267</v>
      </c>
      <c r="C601" s="151" t="s">
        <v>151</v>
      </c>
      <c r="D601" s="73"/>
      <c r="E601" s="107" t="s">
        <v>1228</v>
      </c>
      <c r="F601" s="91"/>
      <c r="G601" s="11"/>
      <c r="H601" s="31" t="s">
        <v>719</v>
      </c>
      <c r="I601" s="45">
        <v>0.1</v>
      </c>
      <c r="J601" s="73"/>
      <c r="K601" s="11"/>
      <c r="L601" s="11">
        <f t="shared" si="10"/>
        <v>0.1</v>
      </c>
      <c r="M601" s="11"/>
    </row>
    <row r="602" spans="1:13" ht="12.75">
      <c r="A602" s="11">
        <v>747</v>
      </c>
      <c r="B602" s="73" t="s">
        <v>723</v>
      </c>
      <c r="C602" s="151" t="s">
        <v>151</v>
      </c>
      <c r="D602" s="73"/>
      <c r="E602" s="107" t="s">
        <v>1228</v>
      </c>
      <c r="F602" s="91"/>
      <c r="G602" s="11"/>
      <c r="H602" s="31" t="s">
        <v>719</v>
      </c>
      <c r="I602" s="45">
        <v>0.1</v>
      </c>
      <c r="J602" s="73"/>
      <c r="K602" s="11"/>
      <c r="L602" s="11">
        <f t="shared" si="10"/>
        <v>0.1</v>
      </c>
      <c r="M602" s="11"/>
    </row>
    <row r="603" spans="1:13" ht="12.75">
      <c r="A603" s="11">
        <v>748</v>
      </c>
      <c r="B603" s="73" t="s">
        <v>1341</v>
      </c>
      <c r="C603" s="151" t="s">
        <v>151</v>
      </c>
      <c r="D603" s="73"/>
      <c r="E603" s="107" t="s">
        <v>1292</v>
      </c>
      <c r="F603" s="91"/>
      <c r="G603" s="11"/>
      <c r="H603" s="31" t="s">
        <v>719</v>
      </c>
      <c r="I603" s="45">
        <v>0.1</v>
      </c>
      <c r="J603" s="73"/>
      <c r="K603" s="11"/>
      <c r="L603" s="11">
        <f t="shared" si="10"/>
        <v>0.1</v>
      </c>
      <c r="M603" s="11"/>
    </row>
    <row r="604" spans="1:13" ht="12.75">
      <c r="A604" s="11">
        <v>749</v>
      </c>
      <c r="B604" s="73" t="s">
        <v>333</v>
      </c>
      <c r="C604" s="151" t="s">
        <v>151</v>
      </c>
      <c r="D604" s="73"/>
      <c r="E604" s="107" t="s">
        <v>1194</v>
      </c>
      <c r="F604" s="91"/>
      <c r="G604" s="11"/>
      <c r="H604" s="31" t="s">
        <v>719</v>
      </c>
      <c r="I604" s="45">
        <v>0.1</v>
      </c>
      <c r="J604" s="73"/>
      <c r="K604" s="11"/>
      <c r="L604" s="11">
        <f t="shared" si="10"/>
        <v>0.1</v>
      </c>
      <c r="M604" s="11"/>
    </row>
    <row r="605" spans="1:13" ht="12.75">
      <c r="A605" s="11">
        <v>750</v>
      </c>
      <c r="B605" s="73" t="s">
        <v>333</v>
      </c>
      <c r="C605" s="151" t="s">
        <v>151</v>
      </c>
      <c r="D605" s="73"/>
      <c r="E605" s="107" t="s">
        <v>1457</v>
      </c>
      <c r="F605" s="91"/>
      <c r="G605" s="11"/>
      <c r="H605" s="31" t="s">
        <v>719</v>
      </c>
      <c r="I605" s="45">
        <v>0.1</v>
      </c>
      <c r="J605" s="73"/>
      <c r="K605" s="11"/>
      <c r="L605" s="11">
        <f t="shared" si="10"/>
        <v>0.1</v>
      </c>
      <c r="M605" s="11"/>
    </row>
    <row r="606" spans="1:13" ht="12.75">
      <c r="A606" s="11">
        <v>751</v>
      </c>
      <c r="B606" s="73" t="s">
        <v>288</v>
      </c>
      <c r="C606" s="151" t="s">
        <v>151</v>
      </c>
      <c r="D606" s="73"/>
      <c r="E606" s="107" t="s">
        <v>1192</v>
      </c>
      <c r="F606" s="91"/>
      <c r="G606" s="11"/>
      <c r="H606" s="31" t="s">
        <v>719</v>
      </c>
      <c r="I606" s="45">
        <v>0.1</v>
      </c>
      <c r="J606" s="73"/>
      <c r="K606" s="11"/>
      <c r="L606" s="11">
        <f t="shared" si="10"/>
        <v>0.1</v>
      </c>
      <c r="M606" s="11"/>
    </row>
    <row r="607" spans="1:13" ht="12.75">
      <c r="A607" s="11">
        <v>752</v>
      </c>
      <c r="B607" s="73" t="s">
        <v>1393</v>
      </c>
      <c r="C607" s="151" t="s">
        <v>151</v>
      </c>
      <c r="D607" s="73"/>
      <c r="E607" s="107" t="s">
        <v>1194</v>
      </c>
      <c r="F607" s="91"/>
      <c r="G607" s="11"/>
      <c r="H607" s="31" t="s">
        <v>719</v>
      </c>
      <c r="I607" s="45">
        <v>0.1</v>
      </c>
      <c r="J607" s="73"/>
      <c r="K607" s="11"/>
      <c r="L607" s="11">
        <f t="shared" si="10"/>
        <v>0.1</v>
      </c>
      <c r="M607" s="11"/>
    </row>
    <row r="608" spans="1:13" ht="12.75">
      <c r="A608" s="11">
        <v>543</v>
      </c>
      <c r="B608" s="73" t="s">
        <v>459</v>
      </c>
      <c r="C608" s="151" t="s">
        <v>151</v>
      </c>
      <c r="D608" s="73"/>
      <c r="E608" s="217" t="s">
        <v>1057</v>
      </c>
      <c r="F608" s="91"/>
      <c r="G608" s="11"/>
      <c r="H608" s="31" t="s">
        <v>713</v>
      </c>
      <c r="I608" s="45">
        <v>0.125</v>
      </c>
      <c r="J608" s="73"/>
      <c r="K608" s="11"/>
      <c r="L608" s="11">
        <f t="shared" si="10"/>
        <v>0.125</v>
      </c>
      <c r="M608" s="11"/>
    </row>
    <row r="609" spans="1:13" ht="12.75">
      <c r="A609" s="11">
        <v>402</v>
      </c>
      <c r="B609" s="227" t="s">
        <v>1714</v>
      </c>
      <c r="C609" s="73" t="s">
        <v>151</v>
      </c>
      <c r="D609" s="163" t="s">
        <v>1568</v>
      </c>
      <c r="E609" s="114"/>
      <c r="F609" s="66"/>
      <c r="G609" s="11"/>
      <c r="H609" s="163" t="s">
        <v>1563</v>
      </c>
      <c r="I609" s="351">
        <v>0.25</v>
      </c>
      <c r="J609" s="73"/>
      <c r="K609" s="11"/>
      <c r="L609" s="11">
        <f t="shared" si="10"/>
        <v>0.25</v>
      </c>
      <c r="M609" s="11"/>
    </row>
    <row r="610" spans="1:13" ht="12.75">
      <c r="A610" s="11">
        <v>159</v>
      </c>
      <c r="B610" s="158" t="s">
        <v>2067</v>
      </c>
      <c r="C610" s="12" t="s">
        <v>151</v>
      </c>
      <c r="D610" s="37"/>
      <c r="E610" s="115" t="s">
        <v>396</v>
      </c>
      <c r="F610" s="42"/>
      <c r="G610" s="31"/>
      <c r="H610" s="13"/>
      <c r="I610" s="11"/>
      <c r="J610" s="31" t="s">
        <v>97</v>
      </c>
      <c r="K610" s="11">
        <v>1</v>
      </c>
      <c r="L610" s="11">
        <f t="shared" si="10"/>
        <v>1</v>
      </c>
      <c r="M610" s="31"/>
    </row>
    <row r="611" spans="1:13" ht="12.75">
      <c r="A611" s="11">
        <v>403</v>
      </c>
      <c r="B611" s="73" t="s">
        <v>1197</v>
      </c>
      <c r="C611" s="151" t="s">
        <v>151</v>
      </c>
      <c r="D611" s="73"/>
      <c r="E611" s="107" t="s">
        <v>899</v>
      </c>
      <c r="F611" s="91"/>
      <c r="G611" s="11"/>
      <c r="H611" s="31" t="s">
        <v>802</v>
      </c>
      <c r="I611" s="45">
        <v>0.25</v>
      </c>
      <c r="J611" s="73"/>
      <c r="K611" s="11"/>
      <c r="L611" s="11">
        <f t="shared" si="10"/>
        <v>0.25</v>
      </c>
      <c r="M611" s="11"/>
    </row>
    <row r="612" spans="1:13" ht="12.75">
      <c r="A612" s="11">
        <v>86</v>
      </c>
      <c r="B612" s="199" t="s">
        <v>2068</v>
      </c>
      <c r="C612" s="12" t="s">
        <v>151</v>
      </c>
      <c r="D612" s="130"/>
      <c r="E612" s="131" t="s">
        <v>397</v>
      </c>
      <c r="F612" s="126"/>
      <c r="G612" s="120"/>
      <c r="H612" s="125" t="s">
        <v>2661</v>
      </c>
      <c r="I612" s="179">
        <v>0.5</v>
      </c>
      <c r="J612" s="31" t="s">
        <v>96</v>
      </c>
      <c r="K612" s="179">
        <v>0.75</v>
      </c>
      <c r="L612" s="11">
        <f t="shared" si="10"/>
        <v>1.25</v>
      </c>
      <c r="M612" s="120"/>
    </row>
    <row r="613" spans="1:13" ht="12.75">
      <c r="A613" s="11">
        <v>753</v>
      </c>
      <c r="B613" s="73" t="s">
        <v>1459</v>
      </c>
      <c r="C613" s="151" t="s">
        <v>151</v>
      </c>
      <c r="D613" s="73"/>
      <c r="E613" s="107" t="s">
        <v>1452</v>
      </c>
      <c r="F613" s="91"/>
      <c r="G613" s="11"/>
      <c r="H613" s="31" t="s">
        <v>719</v>
      </c>
      <c r="I613" s="45">
        <v>0.1</v>
      </c>
      <c r="J613" s="73"/>
      <c r="K613" s="11"/>
      <c r="L613" s="11">
        <f t="shared" si="10"/>
        <v>0.1</v>
      </c>
      <c r="M613" s="11"/>
    </row>
    <row r="614" spans="1:13" ht="12.75">
      <c r="A614" s="11">
        <v>160</v>
      </c>
      <c r="B614" s="75" t="s">
        <v>2065</v>
      </c>
      <c r="C614" s="12" t="s">
        <v>151</v>
      </c>
      <c r="D614" s="31"/>
      <c r="E614" s="80" t="s">
        <v>369</v>
      </c>
      <c r="F614" s="128"/>
      <c r="G614" s="31"/>
      <c r="H614" s="31"/>
      <c r="I614" s="11"/>
      <c r="J614" s="31" t="s">
        <v>97</v>
      </c>
      <c r="K614" s="11">
        <v>1</v>
      </c>
      <c r="L614" s="11">
        <f t="shared" si="10"/>
        <v>1</v>
      </c>
      <c r="M614" s="31"/>
    </row>
    <row r="615" spans="1:13" ht="12.75">
      <c r="A615" s="11">
        <v>318</v>
      </c>
      <c r="B615" s="73" t="s">
        <v>1049</v>
      </c>
      <c r="C615" s="151" t="s">
        <v>151</v>
      </c>
      <c r="D615" s="73"/>
      <c r="E615" s="107" t="s">
        <v>1457</v>
      </c>
      <c r="F615" s="91"/>
      <c r="G615" s="11"/>
      <c r="H615" s="31" t="s">
        <v>736</v>
      </c>
      <c r="I615" s="45">
        <v>0.5</v>
      </c>
      <c r="J615" s="73"/>
      <c r="K615" s="11"/>
      <c r="L615" s="11">
        <f t="shared" si="10"/>
        <v>0.5</v>
      </c>
      <c r="M615" s="11"/>
    </row>
    <row r="616" spans="1:13" ht="12.75">
      <c r="A616" s="11">
        <v>458</v>
      </c>
      <c r="B616" s="73" t="s">
        <v>806</v>
      </c>
      <c r="C616" s="151" t="s">
        <v>778</v>
      </c>
      <c r="D616" s="73"/>
      <c r="E616" s="151" t="s">
        <v>1170</v>
      </c>
      <c r="F616" s="155"/>
      <c r="G616" s="11"/>
      <c r="H616" s="31" t="s">
        <v>729</v>
      </c>
      <c r="I616" s="45">
        <v>0.167</v>
      </c>
      <c r="J616" s="73"/>
      <c r="K616" s="45"/>
      <c r="L616" s="11">
        <f t="shared" si="10"/>
        <v>0.167</v>
      </c>
      <c r="M616" s="11"/>
    </row>
    <row r="617" spans="1:13" ht="12.75">
      <c r="A617" s="11">
        <v>754</v>
      </c>
      <c r="B617" s="73" t="s">
        <v>1219</v>
      </c>
      <c r="C617" s="151" t="s">
        <v>778</v>
      </c>
      <c r="D617" s="73"/>
      <c r="E617" s="107" t="s">
        <v>1203</v>
      </c>
      <c r="F617" s="155"/>
      <c r="G617" s="11"/>
      <c r="H617" s="31" t="s">
        <v>719</v>
      </c>
      <c r="I617" s="45">
        <v>0.1</v>
      </c>
      <c r="J617" s="73"/>
      <c r="K617" s="45"/>
      <c r="L617" s="11">
        <f t="shared" si="10"/>
        <v>0.1</v>
      </c>
      <c r="M617" s="11"/>
    </row>
    <row r="618" spans="1:13" ht="12.75">
      <c r="A618" s="11">
        <v>755</v>
      </c>
      <c r="B618" s="73" t="s">
        <v>753</v>
      </c>
      <c r="C618" s="151" t="s">
        <v>778</v>
      </c>
      <c r="D618" s="73"/>
      <c r="E618" s="107" t="s">
        <v>1060</v>
      </c>
      <c r="F618" s="91"/>
      <c r="G618" s="11"/>
      <c r="H618" s="31" t="s">
        <v>719</v>
      </c>
      <c r="I618" s="45">
        <v>0.1</v>
      </c>
      <c r="J618" s="73"/>
      <c r="K618" s="11"/>
      <c r="L618" s="11">
        <f t="shared" si="10"/>
        <v>0.1</v>
      </c>
      <c r="M618" s="11"/>
    </row>
    <row r="619" spans="1:13" ht="25.5">
      <c r="A619" s="11">
        <v>349</v>
      </c>
      <c r="B619" s="73" t="s">
        <v>1305</v>
      </c>
      <c r="C619" s="151" t="s">
        <v>330</v>
      </c>
      <c r="D619" s="73"/>
      <c r="E619" s="107" t="s">
        <v>899</v>
      </c>
      <c r="F619" s="91"/>
      <c r="G619" s="11"/>
      <c r="H619" s="13" t="s">
        <v>2158</v>
      </c>
      <c r="I619" s="45">
        <v>0.35</v>
      </c>
      <c r="J619" s="73"/>
      <c r="K619" s="11"/>
      <c r="L619" s="11">
        <f t="shared" si="10"/>
        <v>0.35</v>
      </c>
      <c r="M619" s="11"/>
    </row>
    <row r="620" spans="1:13" ht="25.5">
      <c r="A620" s="11">
        <v>60</v>
      </c>
      <c r="B620" s="73" t="s">
        <v>674</v>
      </c>
      <c r="C620" s="94" t="s">
        <v>330</v>
      </c>
      <c r="D620" s="94" t="s">
        <v>675</v>
      </c>
      <c r="E620" s="31"/>
      <c r="F620" s="303" t="s">
        <v>2507</v>
      </c>
      <c r="G620" s="31">
        <v>1.5</v>
      </c>
      <c r="H620" s="13"/>
      <c r="I620" s="11"/>
      <c r="J620" s="31"/>
      <c r="K620" s="11"/>
      <c r="L620" s="11">
        <f t="shared" si="10"/>
        <v>1.5</v>
      </c>
      <c r="M620" s="31"/>
    </row>
    <row r="621" spans="1:13" ht="12.75">
      <c r="A621" s="11">
        <v>161</v>
      </c>
      <c r="B621" s="73" t="s">
        <v>2072</v>
      </c>
      <c r="C621" s="12" t="s">
        <v>330</v>
      </c>
      <c r="D621" s="31"/>
      <c r="E621" s="37" t="s">
        <v>376</v>
      </c>
      <c r="F621" s="42"/>
      <c r="G621" s="31"/>
      <c r="H621" s="13"/>
      <c r="I621" s="11"/>
      <c r="J621" s="31" t="s">
        <v>97</v>
      </c>
      <c r="K621" s="11">
        <v>1</v>
      </c>
      <c r="L621" s="11">
        <f t="shared" si="10"/>
        <v>1</v>
      </c>
      <c r="M621" s="31"/>
    </row>
    <row r="622" spans="1:13" ht="12.75">
      <c r="A622" s="11">
        <v>162</v>
      </c>
      <c r="B622" s="14" t="s">
        <v>2073</v>
      </c>
      <c r="C622" s="12" t="s">
        <v>330</v>
      </c>
      <c r="D622" s="31"/>
      <c r="E622" s="37" t="s">
        <v>376</v>
      </c>
      <c r="F622" s="88"/>
      <c r="G622" s="31"/>
      <c r="H622" s="13"/>
      <c r="I622" s="45"/>
      <c r="J622" s="31" t="s">
        <v>97</v>
      </c>
      <c r="K622" s="11">
        <v>1</v>
      </c>
      <c r="L622" s="11">
        <f t="shared" si="10"/>
        <v>1</v>
      </c>
      <c r="M622" s="31"/>
    </row>
    <row r="623" spans="1:13" ht="12.75">
      <c r="A623" s="11">
        <v>319</v>
      </c>
      <c r="B623" s="73" t="s">
        <v>946</v>
      </c>
      <c r="C623" s="220" t="s">
        <v>819</v>
      </c>
      <c r="D623" s="73"/>
      <c r="E623" s="102" t="s">
        <v>737</v>
      </c>
      <c r="F623" s="91"/>
      <c r="G623" s="11"/>
      <c r="H623" s="31" t="s">
        <v>736</v>
      </c>
      <c r="I623" s="45">
        <v>0.5</v>
      </c>
      <c r="J623" s="73"/>
      <c r="K623" s="11"/>
      <c r="L623" s="11">
        <f t="shared" si="10"/>
        <v>0.5</v>
      </c>
      <c r="M623" s="11"/>
    </row>
    <row r="624" spans="1:13" ht="12.75">
      <c r="A624" s="11">
        <v>243</v>
      </c>
      <c r="B624" s="14" t="s">
        <v>2074</v>
      </c>
      <c r="C624" s="31" t="s">
        <v>819</v>
      </c>
      <c r="D624" s="13"/>
      <c r="E624" s="37" t="s">
        <v>500</v>
      </c>
      <c r="F624" s="88"/>
      <c r="G624" s="31"/>
      <c r="H624" s="120"/>
      <c r="I624" s="180"/>
      <c r="J624" s="31" t="s">
        <v>483</v>
      </c>
      <c r="K624" s="358">
        <v>0.6</v>
      </c>
      <c r="L624" s="11">
        <f t="shared" si="10"/>
        <v>0.6</v>
      </c>
      <c r="M624" s="120"/>
    </row>
    <row r="625" spans="1:13" ht="12.75">
      <c r="A625" s="11">
        <v>459</v>
      </c>
      <c r="B625" s="73" t="s">
        <v>1166</v>
      </c>
      <c r="C625" s="151" t="s">
        <v>819</v>
      </c>
      <c r="D625" s="73"/>
      <c r="E625" s="107" t="s">
        <v>1185</v>
      </c>
      <c r="F625" s="91"/>
      <c r="G625" s="11"/>
      <c r="H625" s="31" t="s">
        <v>729</v>
      </c>
      <c r="I625" s="45">
        <v>0.167</v>
      </c>
      <c r="J625" s="73"/>
      <c r="K625" s="11"/>
      <c r="L625" s="11">
        <f t="shared" si="10"/>
        <v>0.167</v>
      </c>
      <c r="M625" s="11"/>
    </row>
    <row r="626" spans="1:13" ht="12.75">
      <c r="A626" s="11">
        <v>404</v>
      </c>
      <c r="B626" s="73" t="s">
        <v>138</v>
      </c>
      <c r="C626" s="151" t="s">
        <v>39</v>
      </c>
      <c r="D626" s="73"/>
      <c r="E626" s="107" t="s">
        <v>1203</v>
      </c>
      <c r="F626" s="91"/>
      <c r="G626" s="11"/>
      <c r="H626" s="31" t="s">
        <v>802</v>
      </c>
      <c r="I626" s="45">
        <v>0.25</v>
      </c>
      <c r="J626" s="73"/>
      <c r="K626" s="11"/>
      <c r="L626" s="11">
        <f t="shared" si="10"/>
        <v>0.25</v>
      </c>
      <c r="M626" s="11"/>
    </row>
    <row r="627" spans="1:13" ht="12.75">
      <c r="A627" s="11">
        <v>163</v>
      </c>
      <c r="B627" s="73" t="s">
        <v>1699</v>
      </c>
      <c r="C627" s="12" t="s">
        <v>39</v>
      </c>
      <c r="D627" s="37"/>
      <c r="E627" s="151" t="s">
        <v>375</v>
      </c>
      <c r="F627" s="42"/>
      <c r="G627" s="31"/>
      <c r="H627" s="13"/>
      <c r="I627" s="11"/>
      <c r="J627" s="31" t="s">
        <v>97</v>
      </c>
      <c r="K627" s="11">
        <v>1</v>
      </c>
      <c r="L627" s="11">
        <f t="shared" si="10"/>
        <v>1</v>
      </c>
      <c r="M627" s="31"/>
    </row>
    <row r="628" spans="1:13" ht="12.75">
      <c r="A628" s="11">
        <v>61</v>
      </c>
      <c r="B628" s="14" t="s">
        <v>2075</v>
      </c>
      <c r="C628" s="31" t="s">
        <v>39</v>
      </c>
      <c r="D628" s="13" t="s">
        <v>385</v>
      </c>
      <c r="E628" s="37"/>
      <c r="F628" s="88"/>
      <c r="G628" s="31"/>
      <c r="H628" s="13"/>
      <c r="I628" s="352"/>
      <c r="J628" s="47" t="s">
        <v>190</v>
      </c>
      <c r="K628" s="352">
        <v>1.5</v>
      </c>
      <c r="L628" s="11">
        <f t="shared" si="10"/>
        <v>1.5</v>
      </c>
      <c r="M628" s="31"/>
    </row>
    <row r="629" spans="1:13" ht="12.75">
      <c r="A629" s="11">
        <v>756</v>
      </c>
      <c r="B629" s="73" t="s">
        <v>1166</v>
      </c>
      <c r="C629" s="151" t="s">
        <v>840</v>
      </c>
      <c r="D629" s="73"/>
      <c r="E629" s="107" t="s">
        <v>1457</v>
      </c>
      <c r="F629" s="91"/>
      <c r="G629" s="11"/>
      <c r="H629" s="31" t="s">
        <v>719</v>
      </c>
      <c r="I629" s="45">
        <v>0.1</v>
      </c>
      <c r="J629" s="73"/>
      <c r="K629" s="11"/>
      <c r="L629" s="11">
        <f t="shared" si="10"/>
        <v>0.1</v>
      </c>
      <c r="M629" s="11"/>
    </row>
    <row r="630" spans="1:13" ht="12.75">
      <c r="A630" s="11">
        <v>164</v>
      </c>
      <c r="B630" s="73" t="s">
        <v>2076</v>
      </c>
      <c r="C630" s="12" t="s">
        <v>35</v>
      </c>
      <c r="D630" s="31"/>
      <c r="E630" s="37" t="s">
        <v>376</v>
      </c>
      <c r="F630" s="42"/>
      <c r="G630" s="31"/>
      <c r="H630" s="56"/>
      <c r="I630" s="352"/>
      <c r="J630" s="31" t="s">
        <v>97</v>
      </c>
      <c r="K630" s="11">
        <v>1</v>
      </c>
      <c r="L630" s="11">
        <f t="shared" si="10"/>
        <v>1</v>
      </c>
      <c r="M630" s="31"/>
    </row>
    <row r="631" spans="1:13" ht="12.75">
      <c r="A631" s="11">
        <v>320</v>
      </c>
      <c r="B631" s="73" t="s">
        <v>1392</v>
      </c>
      <c r="C631" s="151" t="s">
        <v>35</v>
      </c>
      <c r="D631" s="73"/>
      <c r="E631" s="107" t="s">
        <v>1185</v>
      </c>
      <c r="F631" s="91"/>
      <c r="G631" s="11"/>
      <c r="H631" s="31" t="s">
        <v>736</v>
      </c>
      <c r="I631" s="45">
        <v>0.5</v>
      </c>
      <c r="J631" s="73"/>
      <c r="K631" s="11"/>
      <c r="L631" s="11">
        <f t="shared" si="10"/>
        <v>0.5</v>
      </c>
      <c r="M631" s="11"/>
    </row>
    <row r="632" spans="1:13" ht="12.75">
      <c r="A632" s="11">
        <v>405</v>
      </c>
      <c r="B632" s="73" t="s">
        <v>1365</v>
      </c>
      <c r="C632" s="151" t="s">
        <v>35</v>
      </c>
      <c r="D632" s="73"/>
      <c r="E632" s="107" t="s">
        <v>1072</v>
      </c>
      <c r="F632" s="91"/>
      <c r="G632" s="11"/>
      <c r="H632" s="31" t="s">
        <v>802</v>
      </c>
      <c r="I632" s="45">
        <v>0.25</v>
      </c>
      <c r="J632" s="73"/>
      <c r="K632" s="11"/>
      <c r="L632" s="11">
        <f t="shared" si="10"/>
        <v>0.25</v>
      </c>
      <c r="M632" s="11"/>
    </row>
    <row r="633" spans="1:13" ht="12.75">
      <c r="A633" s="11">
        <v>406</v>
      </c>
      <c r="B633" s="227" t="s">
        <v>2117</v>
      </c>
      <c r="C633" s="73" t="s">
        <v>35</v>
      </c>
      <c r="D633" s="163" t="s">
        <v>1575</v>
      </c>
      <c r="E633" s="12"/>
      <c r="F633" s="12"/>
      <c r="G633" s="11"/>
      <c r="H633" s="163" t="s">
        <v>1563</v>
      </c>
      <c r="I633" s="351">
        <v>0.25</v>
      </c>
      <c r="J633" s="73"/>
      <c r="K633" s="11"/>
      <c r="L633" s="11">
        <f t="shared" si="10"/>
        <v>0.25</v>
      </c>
      <c r="M633" s="11"/>
    </row>
    <row r="634" spans="1:13" ht="12.75">
      <c r="A634" s="11">
        <v>460</v>
      </c>
      <c r="B634" s="73" t="s">
        <v>1293</v>
      </c>
      <c r="C634" s="151" t="s">
        <v>35</v>
      </c>
      <c r="D634" s="73"/>
      <c r="E634" s="107" t="s">
        <v>899</v>
      </c>
      <c r="F634" s="91"/>
      <c r="G634" s="11"/>
      <c r="H634" s="31" t="s">
        <v>729</v>
      </c>
      <c r="I634" s="45">
        <v>0.167</v>
      </c>
      <c r="J634" s="73"/>
      <c r="K634" s="11"/>
      <c r="L634" s="11">
        <f t="shared" si="10"/>
        <v>0.167</v>
      </c>
      <c r="M634" s="11"/>
    </row>
    <row r="635" spans="1:13" ht="12.75">
      <c r="A635" s="11">
        <v>757</v>
      </c>
      <c r="B635" s="73" t="s">
        <v>1238</v>
      </c>
      <c r="C635" s="151" t="s">
        <v>35</v>
      </c>
      <c r="D635" s="73"/>
      <c r="E635" s="107" t="s">
        <v>1218</v>
      </c>
      <c r="F635" s="155"/>
      <c r="G635" s="11"/>
      <c r="H635" s="31" t="s">
        <v>719</v>
      </c>
      <c r="I635" s="45">
        <v>0.1</v>
      </c>
      <c r="J635" s="73"/>
      <c r="K635" s="45"/>
      <c r="L635" s="11">
        <f t="shared" si="10"/>
        <v>0.1</v>
      </c>
      <c r="M635" s="11"/>
    </row>
    <row r="636" spans="1:13" ht="12.75">
      <c r="A636" s="11">
        <v>461</v>
      </c>
      <c r="B636" s="73" t="s">
        <v>1472</v>
      </c>
      <c r="C636" s="151" t="s">
        <v>35</v>
      </c>
      <c r="D636" s="73"/>
      <c r="E636" s="107" t="s">
        <v>1457</v>
      </c>
      <c r="F636" s="91"/>
      <c r="G636" s="11"/>
      <c r="H636" s="31" t="s">
        <v>729</v>
      </c>
      <c r="I636" s="45">
        <v>0.167</v>
      </c>
      <c r="J636" s="73"/>
      <c r="K636" s="11"/>
      <c r="L636" s="11">
        <f t="shared" si="10"/>
        <v>0.167</v>
      </c>
      <c r="M636" s="11"/>
    </row>
    <row r="637" spans="1:13" ht="12.75">
      <c r="A637" s="11">
        <v>321</v>
      </c>
      <c r="B637" s="73" t="s">
        <v>1329</v>
      </c>
      <c r="C637" s="151" t="s">
        <v>35</v>
      </c>
      <c r="D637" s="73"/>
      <c r="E637" s="107" t="s">
        <v>1308</v>
      </c>
      <c r="F637" s="91"/>
      <c r="G637" s="11"/>
      <c r="H637" s="31" t="s">
        <v>736</v>
      </c>
      <c r="I637" s="45">
        <v>0.5</v>
      </c>
      <c r="J637" s="73"/>
      <c r="K637" s="11"/>
      <c r="L637" s="11">
        <f t="shared" si="10"/>
        <v>0.5</v>
      </c>
      <c r="M637" s="11"/>
    </row>
    <row r="638" spans="1:13" ht="12.75">
      <c r="A638" s="11">
        <v>322</v>
      </c>
      <c r="B638" s="73" t="s">
        <v>1393</v>
      </c>
      <c r="C638" s="151" t="s">
        <v>35</v>
      </c>
      <c r="D638" s="73"/>
      <c r="E638" s="107" t="s">
        <v>1185</v>
      </c>
      <c r="F638" s="91"/>
      <c r="G638" s="11"/>
      <c r="H638" s="31" t="s">
        <v>736</v>
      </c>
      <c r="I638" s="45">
        <v>0.5</v>
      </c>
      <c r="J638" s="73"/>
      <c r="K638" s="11"/>
      <c r="L638" s="11">
        <f t="shared" si="10"/>
        <v>0.5</v>
      </c>
      <c r="M638" s="11"/>
    </row>
    <row r="639" spans="1:13" ht="25.5">
      <c r="A639" s="11">
        <v>29</v>
      </c>
      <c r="B639" s="73" t="s">
        <v>58</v>
      </c>
      <c r="C639" s="31" t="s">
        <v>35</v>
      </c>
      <c r="D639" s="37"/>
      <c r="E639" s="150" t="s">
        <v>368</v>
      </c>
      <c r="F639" s="111" t="s">
        <v>2517</v>
      </c>
      <c r="G639" s="31">
        <v>1</v>
      </c>
      <c r="H639" s="163" t="s">
        <v>1563</v>
      </c>
      <c r="I639" s="11">
        <v>0.25</v>
      </c>
      <c r="J639" s="31" t="s">
        <v>483</v>
      </c>
      <c r="K639" s="11">
        <v>0.6</v>
      </c>
      <c r="L639" s="11">
        <f t="shared" si="10"/>
        <v>1.85</v>
      </c>
      <c r="M639" s="31"/>
    </row>
    <row r="640" spans="1:13" ht="12.75">
      <c r="A640" s="11">
        <v>758</v>
      </c>
      <c r="B640" s="73" t="s">
        <v>696</v>
      </c>
      <c r="C640" s="151" t="s">
        <v>35</v>
      </c>
      <c r="D640" s="73"/>
      <c r="E640" s="107" t="s">
        <v>1192</v>
      </c>
      <c r="F640" s="91"/>
      <c r="G640" s="11"/>
      <c r="H640" s="31" t="s">
        <v>719</v>
      </c>
      <c r="I640" s="45">
        <v>0.1</v>
      </c>
      <c r="J640" s="73"/>
      <c r="K640" s="11"/>
      <c r="L640" s="11">
        <f t="shared" si="10"/>
        <v>0.1</v>
      </c>
      <c r="M640" s="11"/>
    </row>
    <row r="641" spans="1:13" ht="12.75">
      <c r="A641" s="11">
        <v>407</v>
      </c>
      <c r="B641" s="73" t="s">
        <v>1304</v>
      </c>
      <c r="C641" s="151" t="s">
        <v>35</v>
      </c>
      <c r="D641" s="73"/>
      <c r="E641" s="107" t="s">
        <v>899</v>
      </c>
      <c r="F641" s="91"/>
      <c r="G641" s="11"/>
      <c r="H641" s="31" t="s">
        <v>802</v>
      </c>
      <c r="I641" s="45">
        <v>0.25</v>
      </c>
      <c r="J641" s="73"/>
      <c r="K641" s="11"/>
      <c r="L641" s="11">
        <f t="shared" si="10"/>
        <v>0.25</v>
      </c>
      <c r="M641" s="11"/>
    </row>
    <row r="642" spans="1:13" ht="12.75">
      <c r="A642" s="11">
        <v>323</v>
      </c>
      <c r="B642" s="73" t="s">
        <v>133</v>
      </c>
      <c r="C642" s="151" t="s">
        <v>35</v>
      </c>
      <c r="D642" s="73"/>
      <c r="E642" s="107" t="s">
        <v>1194</v>
      </c>
      <c r="F642" s="91"/>
      <c r="G642" s="11"/>
      <c r="H642" s="31" t="s">
        <v>736</v>
      </c>
      <c r="I642" s="45">
        <v>0.5</v>
      </c>
      <c r="J642" s="73"/>
      <c r="K642" s="11"/>
      <c r="L642" s="11">
        <f t="shared" si="10"/>
        <v>0.5</v>
      </c>
      <c r="M642" s="11"/>
    </row>
    <row r="643" spans="1:13" ht="12.75">
      <c r="A643" s="11">
        <v>759</v>
      </c>
      <c r="B643" s="73" t="s">
        <v>1432</v>
      </c>
      <c r="C643" s="151" t="s">
        <v>35</v>
      </c>
      <c r="D643" s="73"/>
      <c r="E643" s="102" t="s">
        <v>1057</v>
      </c>
      <c r="F643" s="91"/>
      <c r="G643" s="11"/>
      <c r="H643" s="31" t="s">
        <v>719</v>
      </c>
      <c r="I643" s="45">
        <v>0.1</v>
      </c>
      <c r="J643" s="73"/>
      <c r="K643" s="11"/>
      <c r="L643" s="11">
        <f t="shared" si="10"/>
        <v>0.1</v>
      </c>
      <c r="M643" s="11"/>
    </row>
    <row r="644" spans="1:13" ht="12.75">
      <c r="A644" s="11">
        <v>408</v>
      </c>
      <c r="B644" s="227" t="s">
        <v>2120</v>
      </c>
      <c r="C644" s="73" t="s">
        <v>35</v>
      </c>
      <c r="D644" s="73"/>
      <c r="E644" s="163" t="s">
        <v>1057</v>
      </c>
      <c r="F644" s="12"/>
      <c r="G644" s="11"/>
      <c r="H644" s="163" t="s">
        <v>1563</v>
      </c>
      <c r="I644" s="351">
        <v>0.25</v>
      </c>
      <c r="J644" s="73"/>
      <c r="K644" s="11"/>
      <c r="L644" s="11">
        <f t="shared" si="10"/>
        <v>0.25</v>
      </c>
      <c r="M644" s="11"/>
    </row>
    <row r="645" spans="1:13" ht="12.75">
      <c r="A645" s="11">
        <v>544</v>
      </c>
      <c r="B645" s="73" t="s">
        <v>1448</v>
      </c>
      <c r="C645" s="151" t="s">
        <v>35</v>
      </c>
      <c r="D645" s="73"/>
      <c r="E645" s="107" t="s">
        <v>1060</v>
      </c>
      <c r="F645" s="91"/>
      <c r="G645" s="11"/>
      <c r="H645" s="31" t="s">
        <v>713</v>
      </c>
      <c r="I645" s="45">
        <v>0.125</v>
      </c>
      <c r="J645" s="73"/>
      <c r="K645" s="11"/>
      <c r="L645" s="11">
        <f t="shared" si="10"/>
        <v>0.125</v>
      </c>
      <c r="M645" s="11"/>
    </row>
    <row r="646" spans="1:13" ht="12.75">
      <c r="A646" s="11">
        <v>760</v>
      </c>
      <c r="B646" s="73" t="s">
        <v>1263</v>
      </c>
      <c r="C646" s="151" t="s">
        <v>35</v>
      </c>
      <c r="D646" s="73"/>
      <c r="E646" s="107" t="s">
        <v>1228</v>
      </c>
      <c r="F646" s="91"/>
      <c r="G646" s="11"/>
      <c r="H646" s="31" t="s">
        <v>719</v>
      </c>
      <c r="I646" s="45">
        <v>0.1</v>
      </c>
      <c r="J646" s="73"/>
      <c r="K646" s="11"/>
      <c r="L646" s="11">
        <f t="shared" si="10"/>
        <v>0.1</v>
      </c>
      <c r="M646" s="11"/>
    </row>
    <row r="647" spans="1:13" ht="12.75">
      <c r="A647" s="11">
        <v>761</v>
      </c>
      <c r="B647" s="73" t="s">
        <v>1263</v>
      </c>
      <c r="C647" s="151" t="s">
        <v>35</v>
      </c>
      <c r="D647" s="73"/>
      <c r="E647" s="107" t="s">
        <v>1292</v>
      </c>
      <c r="F647" s="91"/>
      <c r="G647" s="11"/>
      <c r="H647" s="31" t="s">
        <v>719</v>
      </c>
      <c r="I647" s="45">
        <v>0.1</v>
      </c>
      <c r="J647" s="73"/>
      <c r="K647" s="11"/>
      <c r="L647" s="11">
        <f t="shared" si="10"/>
        <v>0.1</v>
      </c>
      <c r="M647" s="11"/>
    </row>
    <row r="648" spans="1:13" ht="12.75">
      <c r="A648" s="11">
        <v>62</v>
      </c>
      <c r="B648" s="150" t="s">
        <v>2077</v>
      </c>
      <c r="C648" s="31" t="s">
        <v>1976</v>
      </c>
      <c r="D648" s="150" t="s">
        <v>377</v>
      </c>
      <c r="E648" s="115"/>
      <c r="F648" s="42"/>
      <c r="G648" s="31"/>
      <c r="H648" s="13"/>
      <c r="I648" s="45"/>
      <c r="J648" s="31" t="s">
        <v>463</v>
      </c>
      <c r="K648" s="11">
        <v>1.5</v>
      </c>
      <c r="L648" s="11">
        <f t="shared" si="10"/>
        <v>1.5</v>
      </c>
      <c r="M648" s="31"/>
    </row>
    <row r="649" spans="1:13" ht="12.75">
      <c r="A649" s="11">
        <v>762</v>
      </c>
      <c r="B649" s="73" t="s">
        <v>1387</v>
      </c>
      <c r="C649" s="151" t="s">
        <v>35</v>
      </c>
      <c r="D649" s="73"/>
      <c r="E649" s="107" t="s">
        <v>1101</v>
      </c>
      <c r="F649" s="91"/>
      <c r="G649" s="11"/>
      <c r="H649" s="31" t="s">
        <v>719</v>
      </c>
      <c r="I649" s="45">
        <v>0.1</v>
      </c>
      <c r="J649" s="73"/>
      <c r="K649" s="11"/>
      <c r="L649" s="11">
        <f t="shared" si="10"/>
        <v>0.1</v>
      </c>
      <c r="M649" s="11"/>
    </row>
    <row r="650" spans="1:13" ht="12.75">
      <c r="A650" s="11">
        <v>763</v>
      </c>
      <c r="B650" s="73" t="s">
        <v>1215</v>
      </c>
      <c r="C650" s="151" t="s">
        <v>1216</v>
      </c>
      <c r="D650" s="73"/>
      <c r="E650" s="107" t="s">
        <v>1211</v>
      </c>
      <c r="F650" s="155"/>
      <c r="G650" s="11"/>
      <c r="H650" s="31" t="s">
        <v>719</v>
      </c>
      <c r="I650" s="45">
        <v>0.1</v>
      </c>
      <c r="J650" s="73"/>
      <c r="K650" s="45"/>
      <c r="L650" s="11">
        <f t="shared" si="10"/>
        <v>0.1</v>
      </c>
      <c r="M650" s="11"/>
    </row>
    <row r="651" spans="1:13" ht="12.75">
      <c r="A651" s="11">
        <v>324</v>
      </c>
      <c r="B651" s="73" t="s">
        <v>1401</v>
      </c>
      <c r="C651" s="151" t="s">
        <v>1402</v>
      </c>
      <c r="D651" s="73"/>
      <c r="E651" s="107" t="s">
        <v>1101</v>
      </c>
      <c r="F651" s="91"/>
      <c r="G651" s="11"/>
      <c r="H651" s="31" t="s">
        <v>736</v>
      </c>
      <c r="I651" s="45">
        <v>0.5</v>
      </c>
      <c r="J651" s="73"/>
      <c r="K651" s="11"/>
      <c r="L651" s="11">
        <f aca="true" t="shared" si="11" ref="L651:L668">K651+I651+G651</f>
        <v>0.5</v>
      </c>
      <c r="M651" s="11"/>
    </row>
    <row r="652" spans="1:13" ht="12.75">
      <c r="A652" s="11">
        <v>165</v>
      </c>
      <c r="B652" s="73" t="s">
        <v>1744</v>
      </c>
      <c r="C652" s="31" t="s">
        <v>1977</v>
      </c>
      <c r="D652" s="37" t="s">
        <v>356</v>
      </c>
      <c r="E652" s="37"/>
      <c r="F652" s="42"/>
      <c r="G652" s="31"/>
      <c r="H652" s="31"/>
      <c r="I652" s="11"/>
      <c r="J652" s="31" t="s">
        <v>97</v>
      </c>
      <c r="K652" s="11">
        <v>1</v>
      </c>
      <c r="L652" s="11">
        <f t="shared" si="11"/>
        <v>1</v>
      </c>
      <c r="M652" s="31"/>
    </row>
    <row r="653" spans="1:13" ht="12.75">
      <c r="A653" s="11">
        <v>244</v>
      </c>
      <c r="B653" s="73" t="s">
        <v>36</v>
      </c>
      <c r="C653" s="31" t="s">
        <v>1977</v>
      </c>
      <c r="D653" s="37" t="s">
        <v>391</v>
      </c>
      <c r="E653" s="37"/>
      <c r="F653" s="42"/>
      <c r="G653" s="31"/>
      <c r="H653" s="13"/>
      <c r="I653" s="11"/>
      <c r="J653" s="31" t="s">
        <v>122</v>
      </c>
      <c r="K653" s="358">
        <v>0.6</v>
      </c>
      <c r="L653" s="11">
        <f t="shared" si="11"/>
        <v>0.6</v>
      </c>
      <c r="M653" s="31"/>
    </row>
    <row r="654" spans="1:13" ht="25.5">
      <c r="A654" s="11">
        <v>63</v>
      </c>
      <c r="B654" s="73" t="s">
        <v>671</v>
      </c>
      <c r="C654" s="31" t="s">
        <v>179</v>
      </c>
      <c r="D654" s="31"/>
      <c r="E654" s="37" t="s">
        <v>359</v>
      </c>
      <c r="F654" s="303" t="s">
        <v>2539</v>
      </c>
      <c r="G654" s="31">
        <v>1.5</v>
      </c>
      <c r="H654" s="13"/>
      <c r="I654" s="11"/>
      <c r="J654" s="31"/>
      <c r="K654" s="11"/>
      <c r="L654" s="11">
        <f t="shared" si="11"/>
        <v>1.5</v>
      </c>
      <c r="M654" s="31"/>
    </row>
    <row r="655" spans="1:13" ht="12.75">
      <c r="A655" s="11">
        <v>764</v>
      </c>
      <c r="B655" s="73" t="s">
        <v>977</v>
      </c>
      <c r="C655" s="151" t="s">
        <v>179</v>
      </c>
      <c r="D655" s="73"/>
      <c r="E655" s="107" t="s">
        <v>1185</v>
      </c>
      <c r="F655" s="91"/>
      <c r="G655" s="11"/>
      <c r="H655" s="31" t="s">
        <v>719</v>
      </c>
      <c r="I655" s="45">
        <v>0.1</v>
      </c>
      <c r="J655" s="73"/>
      <c r="K655" s="11"/>
      <c r="L655" s="11">
        <f t="shared" si="11"/>
        <v>0.1</v>
      </c>
      <c r="M655" s="11"/>
    </row>
    <row r="656" spans="1:13" ht="12.75">
      <c r="A656" s="11">
        <v>74</v>
      </c>
      <c r="B656" s="150" t="s">
        <v>2078</v>
      </c>
      <c r="C656" s="12" t="s">
        <v>179</v>
      </c>
      <c r="D656" s="31"/>
      <c r="E656" s="37" t="s">
        <v>369</v>
      </c>
      <c r="F656" s="42"/>
      <c r="G656" s="31"/>
      <c r="H656" s="13"/>
      <c r="I656" s="11"/>
      <c r="J656" s="31" t="s">
        <v>389</v>
      </c>
      <c r="K656" s="11">
        <v>1.33</v>
      </c>
      <c r="L656" s="11">
        <f t="shared" si="11"/>
        <v>1.33</v>
      </c>
      <c r="M656" s="31"/>
    </row>
    <row r="657" spans="1:13" ht="12.75">
      <c r="A657" s="11">
        <v>765</v>
      </c>
      <c r="B657" s="73" t="s">
        <v>1440</v>
      </c>
      <c r="C657" s="151" t="s">
        <v>1441</v>
      </c>
      <c r="D657" s="73"/>
      <c r="E657" s="107" t="s">
        <v>1060</v>
      </c>
      <c r="F657" s="91"/>
      <c r="G657" s="11"/>
      <c r="H657" s="31" t="s">
        <v>719</v>
      </c>
      <c r="I657" s="45">
        <v>0.1</v>
      </c>
      <c r="J657" s="73"/>
      <c r="K657" s="11"/>
      <c r="L657" s="11">
        <f t="shared" si="11"/>
        <v>0.1</v>
      </c>
      <c r="M657" s="11"/>
    </row>
    <row r="658" spans="1:13" ht="12.75">
      <c r="A658" s="11">
        <v>545</v>
      </c>
      <c r="B658" s="73" t="s">
        <v>46</v>
      </c>
      <c r="C658" s="151" t="s">
        <v>687</v>
      </c>
      <c r="D658" s="73"/>
      <c r="E658" s="107" t="s">
        <v>1452</v>
      </c>
      <c r="F658" s="91"/>
      <c r="G658" s="11"/>
      <c r="H658" s="31" t="s">
        <v>713</v>
      </c>
      <c r="I658" s="45">
        <v>0.125</v>
      </c>
      <c r="J658" s="73"/>
      <c r="K658" s="11"/>
      <c r="L658" s="11">
        <f t="shared" si="11"/>
        <v>0.125</v>
      </c>
      <c r="M658" s="11"/>
    </row>
    <row r="659" spans="1:13" ht="12.75">
      <c r="A659" s="11">
        <v>409</v>
      </c>
      <c r="B659" s="73" t="s">
        <v>1287</v>
      </c>
      <c r="C659" s="151" t="s">
        <v>687</v>
      </c>
      <c r="D659" s="73"/>
      <c r="E659" s="107" t="s">
        <v>1203</v>
      </c>
      <c r="F659" s="91"/>
      <c r="G659" s="11"/>
      <c r="H659" s="31" t="s">
        <v>802</v>
      </c>
      <c r="I659" s="45">
        <v>0.25</v>
      </c>
      <c r="J659" s="73"/>
      <c r="K659" s="11"/>
      <c r="L659" s="11">
        <f t="shared" si="11"/>
        <v>0.25</v>
      </c>
      <c r="M659" s="11"/>
    </row>
    <row r="660" spans="1:13" ht="12.75">
      <c r="A660" s="11">
        <v>766</v>
      </c>
      <c r="B660" s="73" t="s">
        <v>1179</v>
      </c>
      <c r="C660" s="151" t="s">
        <v>687</v>
      </c>
      <c r="D660" s="73"/>
      <c r="E660" s="107" t="s">
        <v>1165</v>
      </c>
      <c r="F660" s="155"/>
      <c r="G660" s="11"/>
      <c r="H660" s="31" t="s">
        <v>719</v>
      </c>
      <c r="I660" s="45">
        <v>0.1</v>
      </c>
      <c r="J660" s="73"/>
      <c r="K660" s="45"/>
      <c r="L660" s="11">
        <f t="shared" si="11"/>
        <v>0.1</v>
      </c>
      <c r="M660" s="11"/>
    </row>
    <row r="661" spans="1:13" ht="12.75">
      <c r="A661" s="11">
        <v>64</v>
      </c>
      <c r="B661" s="228" t="s">
        <v>2079</v>
      </c>
      <c r="C661" s="31" t="s">
        <v>687</v>
      </c>
      <c r="D661" s="85" t="s">
        <v>407</v>
      </c>
      <c r="E661" s="43"/>
      <c r="F661" s="78"/>
      <c r="G661" s="31"/>
      <c r="H661" s="13"/>
      <c r="I661" s="11"/>
      <c r="J661" s="31" t="s">
        <v>87</v>
      </c>
      <c r="K661" s="11">
        <v>1.5</v>
      </c>
      <c r="L661" s="11">
        <f t="shared" si="11"/>
        <v>1.5</v>
      </c>
      <c r="M661" s="31"/>
    </row>
    <row r="662" spans="1:13" ht="12.75">
      <c r="A662" s="11">
        <v>767</v>
      </c>
      <c r="B662" s="73" t="s">
        <v>1076</v>
      </c>
      <c r="C662" s="151" t="s">
        <v>687</v>
      </c>
      <c r="D662" s="73"/>
      <c r="E662" s="107" t="s">
        <v>1218</v>
      </c>
      <c r="F662" s="155"/>
      <c r="G662" s="11"/>
      <c r="H662" s="31" t="s">
        <v>719</v>
      </c>
      <c r="I662" s="45">
        <v>0.1</v>
      </c>
      <c r="J662" s="73"/>
      <c r="K662" s="45"/>
      <c r="L662" s="11">
        <f t="shared" si="11"/>
        <v>0.1</v>
      </c>
      <c r="M662" s="11"/>
    </row>
    <row r="663" spans="1:13" ht="12.75">
      <c r="A663" s="11">
        <v>410</v>
      </c>
      <c r="B663" s="227" t="s">
        <v>1895</v>
      </c>
      <c r="C663" s="73" t="s">
        <v>687</v>
      </c>
      <c r="D663" s="73"/>
      <c r="E663" s="163" t="s">
        <v>1218</v>
      </c>
      <c r="F663" s="12"/>
      <c r="G663" s="11"/>
      <c r="H663" s="163" t="s">
        <v>1563</v>
      </c>
      <c r="I663" s="351">
        <v>0.25</v>
      </c>
      <c r="J663" s="73"/>
      <c r="K663" s="11"/>
      <c r="L663" s="11">
        <f t="shared" si="11"/>
        <v>0.25</v>
      </c>
      <c r="M663" s="11"/>
    </row>
    <row r="664" spans="1:13" ht="12.75">
      <c r="A664" s="11">
        <v>411</v>
      </c>
      <c r="B664" s="73" t="s">
        <v>1364</v>
      </c>
      <c r="C664" s="151" t="s">
        <v>687</v>
      </c>
      <c r="D664" s="73"/>
      <c r="E664" s="107" t="s">
        <v>1296</v>
      </c>
      <c r="F664" s="91"/>
      <c r="G664" s="11"/>
      <c r="H664" s="31" t="s">
        <v>802</v>
      </c>
      <c r="I664" s="45">
        <v>0.25</v>
      </c>
      <c r="J664" s="73"/>
      <c r="K664" s="11"/>
      <c r="L664" s="11">
        <f t="shared" si="11"/>
        <v>0.25</v>
      </c>
      <c r="M664" s="11"/>
    </row>
    <row r="665" spans="1:13" ht="12.75">
      <c r="A665" s="11">
        <v>352</v>
      </c>
      <c r="B665" s="227" t="s">
        <v>2109</v>
      </c>
      <c r="C665" s="73" t="s">
        <v>1983</v>
      </c>
      <c r="D665" s="163" t="s">
        <v>1566</v>
      </c>
      <c r="E665" s="12"/>
      <c r="F665" s="12"/>
      <c r="G665" s="11"/>
      <c r="H665" s="163" t="s">
        <v>2138</v>
      </c>
      <c r="I665" s="351">
        <v>0.34</v>
      </c>
      <c r="J665" s="73"/>
      <c r="K665" s="11"/>
      <c r="L665" s="11">
        <f t="shared" si="11"/>
        <v>0.34</v>
      </c>
      <c r="M665" s="11"/>
    </row>
    <row r="666" spans="1:13" ht="12.75">
      <c r="A666" s="11">
        <v>546</v>
      </c>
      <c r="B666" s="73" t="s">
        <v>1461</v>
      </c>
      <c r="C666" s="151" t="s">
        <v>315</v>
      </c>
      <c r="D666" s="73"/>
      <c r="E666" s="107" t="s">
        <v>1457</v>
      </c>
      <c r="F666" s="91"/>
      <c r="G666" s="11"/>
      <c r="H666" s="31" t="s">
        <v>713</v>
      </c>
      <c r="I666" s="45">
        <v>0.125</v>
      </c>
      <c r="J666" s="73"/>
      <c r="K666" s="11"/>
      <c r="L666" s="11">
        <f t="shared" si="11"/>
        <v>0.125</v>
      </c>
      <c r="M666" s="11"/>
    </row>
    <row r="667" spans="1:13" ht="12.75">
      <c r="A667" s="11">
        <v>353</v>
      </c>
      <c r="B667" s="227" t="s">
        <v>2114</v>
      </c>
      <c r="C667" s="73" t="s">
        <v>315</v>
      </c>
      <c r="D667" s="163" t="s">
        <v>1573</v>
      </c>
      <c r="E667" s="12"/>
      <c r="F667" s="12"/>
      <c r="G667" s="11"/>
      <c r="H667" s="163" t="s">
        <v>2138</v>
      </c>
      <c r="I667" s="351">
        <v>0.34</v>
      </c>
      <c r="J667" s="73"/>
      <c r="K667" s="11"/>
      <c r="L667" s="11">
        <f t="shared" si="11"/>
        <v>0.34</v>
      </c>
      <c r="M667" s="11"/>
    </row>
    <row r="668" spans="1:13" ht="12.75">
      <c r="A668" s="11">
        <v>462</v>
      </c>
      <c r="B668" s="73" t="s">
        <v>1250</v>
      </c>
      <c r="C668" s="151" t="s">
        <v>315</v>
      </c>
      <c r="D668" s="73"/>
      <c r="E668" s="107" t="s">
        <v>1223</v>
      </c>
      <c r="F668" s="155"/>
      <c r="G668" s="11"/>
      <c r="H668" s="31" t="s">
        <v>729</v>
      </c>
      <c r="I668" s="45">
        <v>0.167</v>
      </c>
      <c r="J668" s="73"/>
      <c r="K668" s="45"/>
      <c r="L668" s="11">
        <f t="shared" si="11"/>
        <v>0.167</v>
      </c>
      <c r="M668" s="11"/>
    </row>
    <row r="669" spans="1:13" ht="12.75">
      <c r="A669" s="11">
        <v>816</v>
      </c>
      <c r="B669" s="73" t="s">
        <v>2407</v>
      </c>
      <c r="C669" s="73" t="s">
        <v>2530</v>
      </c>
      <c r="D669" s="34" t="s">
        <v>2531</v>
      </c>
      <c r="E669" s="98"/>
      <c r="F669" s="91" t="s">
        <v>2522</v>
      </c>
      <c r="G669" s="11">
        <v>0.5</v>
      </c>
      <c r="H669" s="31"/>
      <c r="I669" s="11"/>
      <c r="J669" s="73"/>
      <c r="K669" s="11"/>
      <c r="L669" s="11"/>
      <c r="M669" s="11"/>
    </row>
    <row r="670" spans="1:13" ht="12.75">
      <c r="A670" s="11">
        <v>768</v>
      </c>
      <c r="B670" s="73" t="s">
        <v>1306</v>
      </c>
      <c r="C670" s="151" t="s">
        <v>688</v>
      </c>
      <c r="D670" s="73"/>
      <c r="E670" s="107" t="s">
        <v>899</v>
      </c>
      <c r="F670" s="91"/>
      <c r="G670" s="11"/>
      <c r="H670" s="31" t="s">
        <v>719</v>
      </c>
      <c r="I670" s="45">
        <v>0.1</v>
      </c>
      <c r="J670" s="73"/>
      <c r="K670" s="11"/>
      <c r="L670" s="11">
        <f aca="true" t="shared" si="12" ref="L670:L701">K670+I670+G670</f>
        <v>0.1</v>
      </c>
      <c r="M670" s="11"/>
    </row>
    <row r="671" spans="1:13" ht="25.5">
      <c r="A671" s="11">
        <v>362</v>
      </c>
      <c r="B671" s="73" t="s">
        <v>168</v>
      </c>
      <c r="C671" s="151" t="s">
        <v>688</v>
      </c>
      <c r="D671" s="73"/>
      <c r="E671" s="107" t="s">
        <v>1192</v>
      </c>
      <c r="F671" s="91"/>
      <c r="G671" s="11"/>
      <c r="H671" s="13" t="s">
        <v>2159</v>
      </c>
      <c r="I671" s="45">
        <v>0.267</v>
      </c>
      <c r="J671" s="73"/>
      <c r="K671" s="11"/>
      <c r="L671" s="11">
        <f t="shared" si="12"/>
        <v>0.267</v>
      </c>
      <c r="M671" s="11"/>
    </row>
    <row r="672" spans="1:13" ht="12.75">
      <c r="A672" s="11">
        <v>189</v>
      </c>
      <c r="B672" s="158" t="s">
        <v>2080</v>
      </c>
      <c r="C672" s="12" t="s">
        <v>688</v>
      </c>
      <c r="D672" s="31"/>
      <c r="E672" s="150" t="s">
        <v>376</v>
      </c>
      <c r="F672" s="42"/>
      <c r="G672" s="31"/>
      <c r="H672" s="13"/>
      <c r="I672" s="45"/>
      <c r="J672" s="13" t="s">
        <v>137</v>
      </c>
      <c r="K672" s="358">
        <v>0.8</v>
      </c>
      <c r="L672" s="11">
        <f t="shared" si="12"/>
        <v>0.8</v>
      </c>
      <c r="M672" s="31"/>
    </row>
    <row r="673" spans="1:13" ht="12.75">
      <c r="A673" s="11">
        <v>219</v>
      </c>
      <c r="B673" s="73" t="s">
        <v>2081</v>
      </c>
      <c r="C673" s="12" t="s">
        <v>931</v>
      </c>
      <c r="D673" s="37"/>
      <c r="E673" s="37" t="s">
        <v>375</v>
      </c>
      <c r="F673" s="42"/>
      <c r="G673" s="31"/>
      <c r="H673" s="31"/>
      <c r="I673" s="11"/>
      <c r="J673" s="31" t="s">
        <v>96</v>
      </c>
      <c r="K673" s="179">
        <v>0.75</v>
      </c>
      <c r="L673" s="11">
        <f t="shared" si="12"/>
        <v>0.75</v>
      </c>
      <c r="M673" s="31"/>
    </row>
    <row r="674" spans="1:13" ht="12.75">
      <c r="A674" s="11">
        <v>547</v>
      </c>
      <c r="B674" s="73" t="s">
        <v>1419</v>
      </c>
      <c r="C674" s="151" t="s">
        <v>931</v>
      </c>
      <c r="D674" s="73"/>
      <c r="E674" s="107" t="s">
        <v>1194</v>
      </c>
      <c r="F674" s="91"/>
      <c r="G674" s="11"/>
      <c r="H674" s="31" t="s">
        <v>713</v>
      </c>
      <c r="I674" s="45">
        <v>0.125</v>
      </c>
      <c r="J674" s="73"/>
      <c r="K674" s="11"/>
      <c r="L674" s="11">
        <f t="shared" si="12"/>
        <v>0.125</v>
      </c>
      <c r="M674" s="11"/>
    </row>
    <row r="675" spans="1:13" ht="12.75">
      <c r="A675" s="11">
        <v>769</v>
      </c>
      <c r="B675" s="73" t="s">
        <v>1193</v>
      </c>
      <c r="C675" s="151" t="s">
        <v>754</v>
      </c>
      <c r="D675" s="73"/>
      <c r="E675" s="107" t="s">
        <v>1194</v>
      </c>
      <c r="F675" s="155"/>
      <c r="G675" s="11"/>
      <c r="H675" s="31" t="s">
        <v>719</v>
      </c>
      <c r="I675" s="45">
        <v>0.1</v>
      </c>
      <c r="J675" s="73"/>
      <c r="K675" s="45"/>
      <c r="L675" s="11">
        <f t="shared" si="12"/>
        <v>0.1</v>
      </c>
      <c r="M675" s="11"/>
    </row>
    <row r="676" spans="1:13" ht="12.75">
      <c r="A676" s="11">
        <v>166</v>
      </c>
      <c r="B676" s="73" t="s">
        <v>2082</v>
      </c>
      <c r="C676" s="31" t="s">
        <v>754</v>
      </c>
      <c r="D676" s="37"/>
      <c r="E676" s="37" t="s">
        <v>369</v>
      </c>
      <c r="F676" s="42"/>
      <c r="G676" s="31"/>
      <c r="H676" s="13"/>
      <c r="I676" s="11"/>
      <c r="J676" s="31" t="s">
        <v>479</v>
      </c>
      <c r="K676" s="11">
        <v>1</v>
      </c>
      <c r="L676" s="11">
        <f t="shared" si="12"/>
        <v>1</v>
      </c>
      <c r="M676" s="31"/>
    </row>
    <row r="677" spans="1:13" ht="12.75">
      <c r="A677" s="11">
        <v>770</v>
      </c>
      <c r="B677" s="73" t="s">
        <v>1059</v>
      </c>
      <c r="C677" s="138" t="s">
        <v>754</v>
      </c>
      <c r="D677" s="73"/>
      <c r="E677" s="138" t="s">
        <v>1478</v>
      </c>
      <c r="F677" s="91"/>
      <c r="G677" s="11"/>
      <c r="H677" s="31" t="s">
        <v>719</v>
      </c>
      <c r="I677" s="45">
        <v>0.1</v>
      </c>
      <c r="J677" s="73"/>
      <c r="K677" s="11"/>
      <c r="L677" s="11">
        <f t="shared" si="12"/>
        <v>0.1</v>
      </c>
      <c r="M677" s="11"/>
    </row>
    <row r="678" spans="1:13" s="148" customFormat="1" ht="12.75">
      <c r="A678" s="11">
        <v>771</v>
      </c>
      <c r="B678" s="151" t="s">
        <v>1059</v>
      </c>
      <c r="C678" s="151" t="s">
        <v>754</v>
      </c>
      <c r="D678" s="34"/>
      <c r="E678" s="107" t="s">
        <v>1057</v>
      </c>
      <c r="F678" s="155"/>
      <c r="G678" s="11"/>
      <c r="H678" s="31" t="s">
        <v>719</v>
      </c>
      <c r="I678" s="45">
        <v>0.1</v>
      </c>
      <c r="J678" s="73"/>
      <c r="K678" s="11"/>
      <c r="L678" s="11">
        <f t="shared" si="12"/>
        <v>0.1</v>
      </c>
      <c r="M678" s="11"/>
    </row>
    <row r="679" spans="1:13" ht="12.75">
      <c r="A679" s="11">
        <v>772</v>
      </c>
      <c r="B679" s="73" t="s">
        <v>1445</v>
      </c>
      <c r="C679" s="151" t="s">
        <v>754</v>
      </c>
      <c r="D679" s="73"/>
      <c r="E679" s="107" t="s">
        <v>1060</v>
      </c>
      <c r="F679" s="91"/>
      <c r="G679" s="11"/>
      <c r="H679" s="31" t="s">
        <v>719</v>
      </c>
      <c r="I679" s="45">
        <v>0.1</v>
      </c>
      <c r="J679" s="73"/>
      <c r="K679" s="11"/>
      <c r="L679" s="11">
        <f t="shared" si="12"/>
        <v>0.1</v>
      </c>
      <c r="M679" s="11"/>
    </row>
    <row r="680" spans="1:13" ht="12.75">
      <c r="A680" s="11">
        <v>773</v>
      </c>
      <c r="B680" s="73" t="s">
        <v>1347</v>
      </c>
      <c r="C680" s="151" t="s">
        <v>754</v>
      </c>
      <c r="D680" s="73"/>
      <c r="E680" s="102" t="s">
        <v>1072</v>
      </c>
      <c r="F680" s="91"/>
      <c r="G680" s="11"/>
      <c r="H680" s="31" t="s">
        <v>719</v>
      </c>
      <c r="I680" s="45">
        <v>0.1</v>
      </c>
      <c r="J680" s="73"/>
      <c r="K680" s="11"/>
      <c r="L680" s="11">
        <f t="shared" si="12"/>
        <v>0.1</v>
      </c>
      <c r="M680" s="11"/>
    </row>
    <row r="681" spans="1:13" ht="12.75">
      <c r="A681" s="11">
        <v>325</v>
      </c>
      <c r="B681" s="73" t="s">
        <v>1183</v>
      </c>
      <c r="C681" s="151" t="s">
        <v>146</v>
      </c>
      <c r="D681" s="73"/>
      <c r="E681" s="107" t="s">
        <v>1165</v>
      </c>
      <c r="F681" s="155"/>
      <c r="G681" s="11"/>
      <c r="H681" s="31" t="s">
        <v>736</v>
      </c>
      <c r="I681" s="45">
        <v>0.5</v>
      </c>
      <c r="J681" s="73"/>
      <c r="K681" s="45"/>
      <c r="L681" s="11">
        <f t="shared" si="12"/>
        <v>0.5</v>
      </c>
      <c r="M681" s="11"/>
    </row>
    <row r="682" spans="1:13" ht="12.75">
      <c r="A682" s="11">
        <v>774</v>
      </c>
      <c r="B682" s="73" t="s">
        <v>945</v>
      </c>
      <c r="C682" s="151" t="s">
        <v>146</v>
      </c>
      <c r="D682" s="73"/>
      <c r="E682" s="107" t="s">
        <v>1296</v>
      </c>
      <c r="F682" s="91"/>
      <c r="G682" s="11"/>
      <c r="H682" s="31" t="s">
        <v>719</v>
      </c>
      <c r="I682" s="45">
        <v>0.1</v>
      </c>
      <c r="J682" s="73"/>
      <c r="K682" s="11"/>
      <c r="L682" s="11">
        <f t="shared" si="12"/>
        <v>0.1</v>
      </c>
      <c r="M682" s="11"/>
    </row>
    <row r="683" spans="1:13" ht="12.75">
      <c r="A683" s="11">
        <v>167</v>
      </c>
      <c r="B683" s="73" t="s">
        <v>2083</v>
      </c>
      <c r="C683" s="12" t="s">
        <v>146</v>
      </c>
      <c r="D683" s="37"/>
      <c r="E683" s="150" t="s">
        <v>374</v>
      </c>
      <c r="F683" s="31"/>
      <c r="G683" s="31"/>
      <c r="H683" s="13"/>
      <c r="I683" s="11"/>
      <c r="J683" s="31" t="s">
        <v>97</v>
      </c>
      <c r="K683" s="11">
        <v>1</v>
      </c>
      <c r="L683" s="11">
        <f t="shared" si="12"/>
        <v>1</v>
      </c>
      <c r="M683" s="31"/>
    </row>
    <row r="684" spans="1:13" ht="12.75">
      <c r="A684" s="11">
        <v>412</v>
      </c>
      <c r="B684" s="73" t="s">
        <v>1330</v>
      </c>
      <c r="C684" s="151" t="s">
        <v>146</v>
      </c>
      <c r="D684" s="73"/>
      <c r="E684" s="107" t="s">
        <v>1308</v>
      </c>
      <c r="F684" s="91"/>
      <c r="G684" s="11"/>
      <c r="H684" s="31" t="s">
        <v>802</v>
      </c>
      <c r="I684" s="45">
        <v>0.25</v>
      </c>
      <c r="J684" s="73"/>
      <c r="K684" s="11"/>
      <c r="L684" s="11">
        <f t="shared" si="12"/>
        <v>0.25</v>
      </c>
      <c r="M684" s="11"/>
    </row>
    <row r="685" spans="1:14" ht="38.25">
      <c r="A685" s="11">
        <v>1</v>
      </c>
      <c r="B685" s="306" t="s">
        <v>650</v>
      </c>
      <c r="C685" s="58" t="s">
        <v>146</v>
      </c>
      <c r="D685" s="39"/>
      <c r="E685" s="58" t="s">
        <v>359</v>
      </c>
      <c r="F685" s="305" t="s">
        <v>2519</v>
      </c>
      <c r="G685" s="79">
        <f>2.83+0.5</f>
        <v>3.33</v>
      </c>
      <c r="H685" s="307" t="s">
        <v>2662</v>
      </c>
      <c r="I685" s="356">
        <v>1.5</v>
      </c>
      <c r="J685" s="50" t="s">
        <v>2160</v>
      </c>
      <c r="K685" s="350">
        <v>1.33</v>
      </c>
      <c r="L685" s="350">
        <f t="shared" si="12"/>
        <v>6.16</v>
      </c>
      <c r="M685" s="39"/>
      <c r="N685" s="90" t="s">
        <v>2663</v>
      </c>
    </row>
    <row r="686" spans="1:13" ht="12.75">
      <c r="A686" s="11">
        <v>775</v>
      </c>
      <c r="B686" s="73" t="s">
        <v>727</v>
      </c>
      <c r="C686" s="151" t="s">
        <v>146</v>
      </c>
      <c r="D686" s="73"/>
      <c r="E686" s="107" t="s">
        <v>1452</v>
      </c>
      <c r="F686" s="91"/>
      <c r="G686" s="11"/>
      <c r="H686" s="31" t="s">
        <v>719</v>
      </c>
      <c r="I686" s="45">
        <v>0.1</v>
      </c>
      <c r="J686" s="73"/>
      <c r="K686" s="11"/>
      <c r="L686" s="11">
        <f t="shared" si="12"/>
        <v>0.1</v>
      </c>
      <c r="M686" s="11"/>
    </row>
    <row r="687" spans="1:13" ht="12.75">
      <c r="A687" s="11">
        <v>413</v>
      </c>
      <c r="B687" s="73" t="s">
        <v>696</v>
      </c>
      <c r="C687" s="151" t="s">
        <v>146</v>
      </c>
      <c r="D687" s="73"/>
      <c r="E687" s="107" t="s">
        <v>1228</v>
      </c>
      <c r="F687" s="155"/>
      <c r="G687" s="11"/>
      <c r="H687" s="31" t="s">
        <v>802</v>
      </c>
      <c r="I687" s="45">
        <v>0.25</v>
      </c>
      <c r="J687" s="73"/>
      <c r="K687" s="45"/>
      <c r="L687" s="11">
        <f t="shared" si="12"/>
        <v>0.25</v>
      </c>
      <c r="M687" s="11"/>
    </row>
    <row r="688" spans="1:13" ht="12.75">
      <c r="A688" s="11">
        <v>326</v>
      </c>
      <c r="B688" s="73" t="s">
        <v>63</v>
      </c>
      <c r="C688" s="151" t="s">
        <v>146</v>
      </c>
      <c r="D688" s="73"/>
      <c r="E688" s="107" t="s">
        <v>1457</v>
      </c>
      <c r="F688" s="91"/>
      <c r="G688" s="11"/>
      <c r="H688" s="31" t="s">
        <v>736</v>
      </c>
      <c r="I688" s="45">
        <v>0.5</v>
      </c>
      <c r="J688" s="73"/>
      <c r="K688" s="11"/>
      <c r="L688" s="11">
        <f t="shared" si="12"/>
        <v>0.5</v>
      </c>
      <c r="M688" s="11"/>
    </row>
    <row r="689" spans="1:13" ht="12.75">
      <c r="A689" s="11">
        <v>168</v>
      </c>
      <c r="B689" s="73" t="s">
        <v>1724</v>
      </c>
      <c r="C689" s="12" t="s">
        <v>146</v>
      </c>
      <c r="D689" s="31"/>
      <c r="E689" s="37" t="s">
        <v>387</v>
      </c>
      <c r="F689" s="42"/>
      <c r="G689" s="31"/>
      <c r="H689" s="13"/>
      <c r="I689" s="11"/>
      <c r="J689" s="31" t="s">
        <v>97</v>
      </c>
      <c r="K689" s="11">
        <v>1</v>
      </c>
      <c r="L689" s="11">
        <f t="shared" si="12"/>
        <v>1</v>
      </c>
      <c r="M689" s="31"/>
    </row>
    <row r="690" spans="1:13" ht="12.75">
      <c r="A690" s="11">
        <v>463</v>
      </c>
      <c r="B690" s="73" t="s">
        <v>49</v>
      </c>
      <c r="C690" s="151" t="s">
        <v>146</v>
      </c>
      <c r="D690" s="73"/>
      <c r="E690" s="107" t="s">
        <v>1292</v>
      </c>
      <c r="F690" s="91"/>
      <c r="G690" s="11"/>
      <c r="H690" s="31" t="s">
        <v>729</v>
      </c>
      <c r="I690" s="45">
        <v>0.167</v>
      </c>
      <c r="J690" s="73"/>
      <c r="K690" s="11"/>
      <c r="L690" s="11">
        <f t="shared" si="12"/>
        <v>0.167</v>
      </c>
      <c r="M690" s="11"/>
    </row>
    <row r="691" spans="1:13" ht="12.75">
      <c r="A691" s="11">
        <v>169</v>
      </c>
      <c r="B691" s="150" t="s">
        <v>1714</v>
      </c>
      <c r="C691" s="12" t="s">
        <v>146</v>
      </c>
      <c r="D691" s="150" t="s">
        <v>395</v>
      </c>
      <c r="E691" s="37"/>
      <c r="F691" s="88"/>
      <c r="G691" s="31"/>
      <c r="H691" s="13"/>
      <c r="I691" s="11"/>
      <c r="J691" s="31" t="s">
        <v>97</v>
      </c>
      <c r="K691" s="11">
        <v>1</v>
      </c>
      <c r="L691" s="11">
        <f t="shared" si="12"/>
        <v>1</v>
      </c>
      <c r="M691" s="31"/>
    </row>
    <row r="692" spans="1:13" ht="12.75">
      <c r="A692" s="11">
        <v>220</v>
      </c>
      <c r="B692" s="102" t="s">
        <v>1844</v>
      </c>
      <c r="C692" s="31" t="s">
        <v>146</v>
      </c>
      <c r="D692" s="37" t="s">
        <v>385</v>
      </c>
      <c r="E692" s="31"/>
      <c r="F692" s="42"/>
      <c r="G692" s="31"/>
      <c r="H692" s="31"/>
      <c r="I692" s="11"/>
      <c r="J692" s="31" t="s">
        <v>96</v>
      </c>
      <c r="K692" s="11">
        <v>0.75</v>
      </c>
      <c r="L692" s="11">
        <f t="shared" si="12"/>
        <v>0.75</v>
      </c>
      <c r="M692" s="56"/>
    </row>
    <row r="693" spans="1:13" ht="12.75">
      <c r="A693" s="11">
        <v>327</v>
      </c>
      <c r="B693" s="227" t="s">
        <v>1844</v>
      </c>
      <c r="C693" s="73" t="s">
        <v>146</v>
      </c>
      <c r="D693" s="73"/>
      <c r="E693" s="163" t="s">
        <v>1570</v>
      </c>
      <c r="F693" s="12"/>
      <c r="G693" s="11"/>
      <c r="H693" s="163" t="s">
        <v>1559</v>
      </c>
      <c r="I693" s="351">
        <v>0.5</v>
      </c>
      <c r="J693" s="73"/>
      <c r="K693" s="11"/>
      <c r="L693" s="11">
        <f t="shared" si="12"/>
        <v>0.5</v>
      </c>
      <c r="M693" s="11"/>
    </row>
    <row r="694" spans="1:13" ht="25.5">
      <c r="A694" s="11">
        <v>361</v>
      </c>
      <c r="B694" s="227" t="s">
        <v>1844</v>
      </c>
      <c r="C694" s="73" t="s">
        <v>146</v>
      </c>
      <c r="D694" s="163" t="s">
        <v>1509</v>
      </c>
      <c r="E694" s="12"/>
      <c r="F694" s="12"/>
      <c r="G694" s="11"/>
      <c r="H694" s="165" t="s">
        <v>2154</v>
      </c>
      <c r="I694" s="351">
        <f>0.167+0.125</f>
        <v>0.29200000000000004</v>
      </c>
      <c r="J694" s="73"/>
      <c r="K694" s="11"/>
      <c r="L694" s="11">
        <f t="shared" si="12"/>
        <v>0.29200000000000004</v>
      </c>
      <c r="M694" s="11"/>
    </row>
    <row r="695" spans="1:13" ht="12.75">
      <c r="A695" s="11">
        <v>548</v>
      </c>
      <c r="B695" s="73" t="s">
        <v>909</v>
      </c>
      <c r="C695" s="151" t="s">
        <v>146</v>
      </c>
      <c r="D695" s="73"/>
      <c r="E695" s="102" t="s">
        <v>1170</v>
      </c>
      <c r="F695" s="155"/>
      <c r="G695" s="11"/>
      <c r="H695" s="31" t="s">
        <v>713</v>
      </c>
      <c r="I695" s="45">
        <v>0.125</v>
      </c>
      <c r="J695" s="73"/>
      <c r="K695" s="45"/>
      <c r="L695" s="11">
        <f t="shared" si="12"/>
        <v>0.125</v>
      </c>
      <c r="M695" s="11"/>
    </row>
    <row r="696" spans="1:13" ht="12.75">
      <c r="A696" s="11">
        <v>25</v>
      </c>
      <c r="B696" s="150" t="s">
        <v>2084</v>
      </c>
      <c r="C696" s="12" t="s">
        <v>146</v>
      </c>
      <c r="D696" s="37" t="s">
        <v>381</v>
      </c>
      <c r="E696" s="115"/>
      <c r="F696" s="31"/>
      <c r="G696" s="31"/>
      <c r="H696" s="163" t="s">
        <v>1559</v>
      </c>
      <c r="I696" s="11">
        <v>0.5</v>
      </c>
      <c r="J696" s="31" t="s">
        <v>87</v>
      </c>
      <c r="K696" s="11">
        <v>1.5</v>
      </c>
      <c r="L696" s="11">
        <f t="shared" si="12"/>
        <v>2</v>
      </c>
      <c r="M696" s="31"/>
    </row>
    <row r="697" spans="1:13" ht="12.75">
      <c r="A697" s="11">
        <v>464</v>
      </c>
      <c r="B697" s="73" t="s">
        <v>1204</v>
      </c>
      <c r="C697" s="151" t="s">
        <v>146</v>
      </c>
      <c r="D697" s="73"/>
      <c r="E697" s="107" t="s">
        <v>1203</v>
      </c>
      <c r="F697" s="155"/>
      <c r="G697" s="11"/>
      <c r="H697" s="31" t="s">
        <v>729</v>
      </c>
      <c r="I697" s="45">
        <v>0.167</v>
      </c>
      <c r="J697" s="73"/>
      <c r="K697" s="45"/>
      <c r="L697" s="11">
        <f t="shared" si="12"/>
        <v>0.167</v>
      </c>
      <c r="M697" s="11"/>
    </row>
    <row r="698" spans="1:13" ht="12.75">
      <c r="A698" s="11">
        <v>776</v>
      </c>
      <c r="B698" s="73" t="s">
        <v>1405</v>
      </c>
      <c r="C698" s="151" t="s">
        <v>146</v>
      </c>
      <c r="D698" s="73"/>
      <c r="E698" s="107" t="s">
        <v>1101</v>
      </c>
      <c r="F698" s="91"/>
      <c r="G698" s="11"/>
      <c r="H698" s="31" t="s">
        <v>719</v>
      </c>
      <c r="I698" s="45">
        <v>0.1</v>
      </c>
      <c r="J698" s="73"/>
      <c r="K698" s="11"/>
      <c r="L698" s="11">
        <f t="shared" si="12"/>
        <v>0.1</v>
      </c>
      <c r="M698" s="11"/>
    </row>
    <row r="699" spans="1:13" ht="12.75">
      <c r="A699" s="11">
        <v>170</v>
      </c>
      <c r="B699" s="228" t="s">
        <v>2085</v>
      </c>
      <c r="C699" s="31" t="s">
        <v>146</v>
      </c>
      <c r="D699" s="37" t="s">
        <v>402</v>
      </c>
      <c r="E699" s="43"/>
      <c r="F699" s="78"/>
      <c r="G699" s="31"/>
      <c r="H699" s="13"/>
      <c r="I699" s="11"/>
      <c r="J699" s="31" t="s">
        <v>97</v>
      </c>
      <c r="K699" s="11">
        <v>1</v>
      </c>
      <c r="L699" s="11">
        <f t="shared" si="12"/>
        <v>1</v>
      </c>
      <c r="M699" s="31"/>
    </row>
    <row r="700" spans="1:13" ht="12.75">
      <c r="A700" s="11">
        <v>465</v>
      </c>
      <c r="B700" s="73" t="s">
        <v>604</v>
      </c>
      <c r="C700" s="151" t="s">
        <v>146</v>
      </c>
      <c r="D700" s="73"/>
      <c r="E700" s="107" t="s">
        <v>899</v>
      </c>
      <c r="F700" s="91"/>
      <c r="G700" s="11"/>
      <c r="H700" s="31" t="s">
        <v>729</v>
      </c>
      <c r="I700" s="45">
        <v>0.167</v>
      </c>
      <c r="J700" s="73"/>
      <c r="K700" s="11"/>
      <c r="L700" s="11">
        <f t="shared" si="12"/>
        <v>0.167</v>
      </c>
      <c r="M700" s="11"/>
    </row>
    <row r="701" spans="1:13" ht="12.75">
      <c r="A701" s="11">
        <v>777</v>
      </c>
      <c r="B701" s="73" t="s">
        <v>604</v>
      </c>
      <c r="C701" s="151" t="s">
        <v>146</v>
      </c>
      <c r="D701" s="73"/>
      <c r="E701" s="107" t="s">
        <v>1218</v>
      </c>
      <c r="F701" s="155"/>
      <c r="G701" s="11"/>
      <c r="H701" s="31" t="s">
        <v>719</v>
      </c>
      <c r="I701" s="45">
        <v>0.1</v>
      </c>
      <c r="J701" s="73"/>
      <c r="K701" s="45"/>
      <c r="L701" s="11">
        <f t="shared" si="12"/>
        <v>0.1</v>
      </c>
      <c r="M701" s="11"/>
    </row>
    <row r="702" spans="1:13" ht="12.75">
      <c r="A702" s="11">
        <v>778</v>
      </c>
      <c r="B702" s="73" t="s">
        <v>604</v>
      </c>
      <c r="C702" s="151" t="s">
        <v>146</v>
      </c>
      <c r="D702" s="73"/>
      <c r="E702" s="107" t="s">
        <v>1194</v>
      </c>
      <c r="F702" s="91"/>
      <c r="G702" s="11"/>
      <c r="H702" s="31" t="s">
        <v>719</v>
      </c>
      <c r="I702" s="45">
        <v>0.1</v>
      </c>
      <c r="J702" s="73"/>
      <c r="K702" s="11"/>
      <c r="L702" s="11">
        <f aca="true" t="shared" si="13" ref="L702:L733">K702+I702+G702</f>
        <v>0.1</v>
      </c>
      <c r="M702" s="11"/>
    </row>
    <row r="703" spans="1:13" ht="12.75">
      <c r="A703" s="11">
        <v>75</v>
      </c>
      <c r="B703" s="14" t="s">
        <v>1725</v>
      </c>
      <c r="C703" s="31" t="s">
        <v>849</v>
      </c>
      <c r="D703" s="37"/>
      <c r="E703" s="150" t="s">
        <v>371</v>
      </c>
      <c r="F703" s="31"/>
      <c r="G703" s="31"/>
      <c r="H703" s="31"/>
      <c r="I703" s="11"/>
      <c r="J703" s="31" t="s">
        <v>490</v>
      </c>
      <c r="K703" s="11">
        <v>1.33</v>
      </c>
      <c r="L703" s="11">
        <f t="shared" si="13"/>
        <v>1.33</v>
      </c>
      <c r="M703" s="31"/>
    </row>
    <row r="704" spans="1:13" ht="12.75">
      <c r="A704" s="11">
        <v>414</v>
      </c>
      <c r="B704" s="227" t="s">
        <v>2133</v>
      </c>
      <c r="C704" s="73" t="s">
        <v>894</v>
      </c>
      <c r="D704" s="73"/>
      <c r="E704" s="163" t="s">
        <v>1592</v>
      </c>
      <c r="F704" s="12"/>
      <c r="G704" s="11"/>
      <c r="H704" s="163" t="s">
        <v>1563</v>
      </c>
      <c r="I704" s="351">
        <v>0.25</v>
      </c>
      <c r="J704" s="73"/>
      <c r="K704" s="11"/>
      <c r="L704" s="11">
        <f t="shared" si="13"/>
        <v>0.25</v>
      </c>
      <c r="M704" s="11"/>
    </row>
    <row r="705" spans="1:13" ht="12.75">
      <c r="A705" s="11">
        <v>779</v>
      </c>
      <c r="B705" s="73" t="s">
        <v>1166</v>
      </c>
      <c r="C705" s="151" t="s">
        <v>1195</v>
      </c>
      <c r="D705" s="73"/>
      <c r="E705" s="107" t="s">
        <v>1194</v>
      </c>
      <c r="F705" s="155"/>
      <c r="G705" s="11"/>
      <c r="H705" s="31" t="s">
        <v>719</v>
      </c>
      <c r="I705" s="45">
        <v>0.1</v>
      </c>
      <c r="J705" s="73"/>
      <c r="K705" s="45"/>
      <c r="L705" s="11">
        <f t="shared" si="13"/>
        <v>0.1</v>
      </c>
      <c r="M705" s="11"/>
    </row>
    <row r="706" spans="1:13" ht="12.75">
      <c r="A706" s="11">
        <v>780</v>
      </c>
      <c r="B706" s="73" t="s">
        <v>848</v>
      </c>
      <c r="C706" s="151" t="s">
        <v>148</v>
      </c>
      <c r="D706" s="73"/>
      <c r="E706" s="107" t="s">
        <v>1060</v>
      </c>
      <c r="F706" s="91"/>
      <c r="G706" s="11"/>
      <c r="H706" s="31" t="s">
        <v>719</v>
      </c>
      <c r="I706" s="45">
        <v>0.1</v>
      </c>
      <c r="J706" s="73"/>
      <c r="K706" s="11"/>
      <c r="L706" s="11">
        <f t="shared" si="13"/>
        <v>0.1</v>
      </c>
      <c r="M706" s="11"/>
    </row>
    <row r="707" spans="1:13" ht="12.75">
      <c r="A707" s="11">
        <v>328</v>
      </c>
      <c r="B707" s="73" t="s">
        <v>874</v>
      </c>
      <c r="C707" s="151" t="s">
        <v>148</v>
      </c>
      <c r="D707" s="73"/>
      <c r="E707" s="219" t="s">
        <v>1057</v>
      </c>
      <c r="F707" s="91"/>
      <c r="G707" s="11"/>
      <c r="H707" s="31" t="s">
        <v>736</v>
      </c>
      <c r="I707" s="45">
        <v>0.5</v>
      </c>
      <c r="J707" s="73"/>
      <c r="K707" s="11"/>
      <c r="L707" s="11">
        <f t="shared" si="13"/>
        <v>0.5</v>
      </c>
      <c r="M707" s="11"/>
    </row>
    <row r="708" spans="1:13" ht="12.75">
      <c r="A708" s="11">
        <v>65</v>
      </c>
      <c r="B708" s="73" t="s">
        <v>299</v>
      </c>
      <c r="C708" s="31" t="s">
        <v>351</v>
      </c>
      <c r="D708" s="37"/>
      <c r="E708" s="37" t="s">
        <v>352</v>
      </c>
      <c r="F708" s="42"/>
      <c r="G708" s="31"/>
      <c r="H708" s="13"/>
      <c r="I708" s="11"/>
      <c r="J708" s="31" t="s">
        <v>87</v>
      </c>
      <c r="K708" s="11">
        <v>1.5</v>
      </c>
      <c r="L708" s="11">
        <f t="shared" si="13"/>
        <v>1.5</v>
      </c>
      <c r="M708" s="31"/>
    </row>
    <row r="709" spans="1:13" ht="12.75">
      <c r="A709" s="11">
        <v>415</v>
      </c>
      <c r="B709" s="227" t="s">
        <v>1877</v>
      </c>
      <c r="C709" s="73" t="s">
        <v>351</v>
      </c>
      <c r="D709" s="73"/>
      <c r="E709" s="163" t="s">
        <v>1571</v>
      </c>
      <c r="F709" s="12"/>
      <c r="G709" s="11"/>
      <c r="H709" s="163" t="s">
        <v>1563</v>
      </c>
      <c r="I709" s="351">
        <v>0.25</v>
      </c>
      <c r="J709" s="73"/>
      <c r="K709" s="11"/>
      <c r="L709" s="11">
        <f t="shared" si="13"/>
        <v>0.25</v>
      </c>
      <c r="M709" s="11"/>
    </row>
    <row r="710" spans="1:13" ht="12.75">
      <c r="A710" s="11">
        <v>416</v>
      </c>
      <c r="B710" s="73" t="s">
        <v>1331</v>
      </c>
      <c r="C710" s="151" t="s">
        <v>351</v>
      </c>
      <c r="D710" s="73"/>
      <c r="E710" s="107" t="s">
        <v>1308</v>
      </c>
      <c r="F710" s="91"/>
      <c r="G710" s="11"/>
      <c r="H710" s="31" t="s">
        <v>802</v>
      </c>
      <c r="I710" s="45">
        <v>0.25</v>
      </c>
      <c r="J710" s="73"/>
      <c r="K710" s="11"/>
      <c r="L710" s="11">
        <f t="shared" si="13"/>
        <v>0.25</v>
      </c>
      <c r="M710" s="11"/>
    </row>
    <row r="711" spans="1:13" ht="12.75">
      <c r="A711" s="11">
        <v>466</v>
      </c>
      <c r="B711" s="73" t="s">
        <v>848</v>
      </c>
      <c r="C711" s="151" t="s">
        <v>351</v>
      </c>
      <c r="D711" s="73"/>
      <c r="E711" s="107" t="s">
        <v>1292</v>
      </c>
      <c r="F711" s="91"/>
      <c r="G711" s="11"/>
      <c r="H711" s="31" t="s">
        <v>729</v>
      </c>
      <c r="I711" s="45">
        <v>0.167</v>
      </c>
      <c r="J711" s="73"/>
      <c r="K711" s="11"/>
      <c r="L711" s="11">
        <f t="shared" si="13"/>
        <v>0.167</v>
      </c>
      <c r="M711" s="11"/>
    </row>
    <row r="712" spans="1:13" ht="12.75">
      <c r="A712" s="11">
        <v>781</v>
      </c>
      <c r="B712" s="73" t="s">
        <v>965</v>
      </c>
      <c r="C712" s="151" t="s">
        <v>351</v>
      </c>
      <c r="D712" s="73"/>
      <c r="E712" s="107" t="s">
        <v>1060</v>
      </c>
      <c r="F712" s="91"/>
      <c r="G712" s="11"/>
      <c r="H712" s="31" t="s">
        <v>719</v>
      </c>
      <c r="I712" s="45">
        <v>0.1</v>
      </c>
      <c r="J712" s="73"/>
      <c r="K712" s="11"/>
      <c r="L712" s="11">
        <f t="shared" si="13"/>
        <v>0.1</v>
      </c>
      <c r="M712" s="11"/>
    </row>
    <row r="713" spans="1:13" ht="12.75">
      <c r="A713" s="11">
        <v>329</v>
      </c>
      <c r="B713" s="227" t="s">
        <v>2136</v>
      </c>
      <c r="C713" s="73" t="s">
        <v>351</v>
      </c>
      <c r="D713" s="163" t="s">
        <v>1595</v>
      </c>
      <c r="E713" s="12"/>
      <c r="F713" s="12"/>
      <c r="G713" s="11"/>
      <c r="H713" s="163" t="s">
        <v>1559</v>
      </c>
      <c r="I713" s="351">
        <v>0.5</v>
      </c>
      <c r="J713" s="73"/>
      <c r="K713" s="11"/>
      <c r="L713" s="11">
        <f t="shared" si="13"/>
        <v>0.5</v>
      </c>
      <c r="M713" s="11"/>
    </row>
    <row r="714" spans="1:13" ht="12.75">
      <c r="A714" s="11">
        <v>330</v>
      </c>
      <c r="B714" s="227" t="s">
        <v>2131</v>
      </c>
      <c r="C714" s="73" t="s">
        <v>351</v>
      </c>
      <c r="D714" s="73"/>
      <c r="E714" s="163" t="s">
        <v>1569</v>
      </c>
      <c r="F714" s="12"/>
      <c r="G714" s="11"/>
      <c r="H714" s="163" t="s">
        <v>1559</v>
      </c>
      <c r="I714" s="351">
        <v>0.5</v>
      </c>
      <c r="J714" s="73"/>
      <c r="K714" s="11"/>
      <c r="L714" s="11">
        <f t="shared" si="13"/>
        <v>0.5</v>
      </c>
      <c r="M714" s="11"/>
    </row>
    <row r="715" spans="1:13" ht="12.75">
      <c r="A715" s="11">
        <v>549</v>
      </c>
      <c r="B715" s="73" t="s">
        <v>1281</v>
      </c>
      <c r="C715" s="151" t="s">
        <v>1282</v>
      </c>
      <c r="D715" s="73"/>
      <c r="E715" s="107" t="s">
        <v>1203</v>
      </c>
      <c r="F715" s="91"/>
      <c r="G715" s="11"/>
      <c r="H715" s="31" t="s">
        <v>713</v>
      </c>
      <c r="I715" s="45">
        <v>0.125</v>
      </c>
      <c r="J715" s="73"/>
      <c r="K715" s="11"/>
      <c r="L715" s="11">
        <f t="shared" si="13"/>
        <v>0.125</v>
      </c>
      <c r="M715" s="11"/>
    </row>
    <row r="716" spans="1:13" ht="12.75">
      <c r="A716" s="11">
        <v>171</v>
      </c>
      <c r="B716" s="73" t="s">
        <v>2086</v>
      </c>
      <c r="C716" s="12" t="s">
        <v>1978</v>
      </c>
      <c r="D716" s="150" t="s">
        <v>395</v>
      </c>
      <c r="E716" s="37"/>
      <c r="F716" s="42"/>
      <c r="G716" s="31"/>
      <c r="H716" s="31"/>
      <c r="I716" s="11"/>
      <c r="J716" s="31" t="s">
        <v>97</v>
      </c>
      <c r="K716" s="11">
        <v>1</v>
      </c>
      <c r="L716" s="11">
        <f t="shared" si="13"/>
        <v>1</v>
      </c>
      <c r="M716" s="56"/>
    </row>
    <row r="717" spans="1:13" ht="12.75">
      <c r="A717" s="11">
        <v>467</v>
      </c>
      <c r="B717" s="73" t="s">
        <v>1303</v>
      </c>
      <c r="C717" s="151" t="s">
        <v>265</v>
      </c>
      <c r="D717" s="73"/>
      <c r="E717" s="107" t="s">
        <v>899</v>
      </c>
      <c r="F717" s="91"/>
      <c r="G717" s="11"/>
      <c r="H717" s="31" t="s">
        <v>729</v>
      </c>
      <c r="I717" s="45">
        <v>0.167</v>
      </c>
      <c r="J717" s="73"/>
      <c r="K717" s="11"/>
      <c r="L717" s="11">
        <f t="shared" si="13"/>
        <v>0.167</v>
      </c>
      <c r="M717" s="11"/>
    </row>
    <row r="718" spans="1:13" ht="12.75">
      <c r="A718" s="11">
        <v>26</v>
      </c>
      <c r="B718" s="227" t="s">
        <v>2124</v>
      </c>
      <c r="C718" s="73" t="s">
        <v>265</v>
      </c>
      <c r="D718" s="163" t="s">
        <v>1581</v>
      </c>
      <c r="E718" s="12"/>
      <c r="F718" s="12" t="s">
        <v>2489</v>
      </c>
      <c r="G718" s="11">
        <v>1</v>
      </c>
      <c r="H718" s="163" t="s">
        <v>2143</v>
      </c>
      <c r="I718" s="351">
        <v>1</v>
      </c>
      <c r="J718" s="73"/>
      <c r="K718" s="11"/>
      <c r="L718" s="11">
        <f t="shared" si="13"/>
        <v>2</v>
      </c>
      <c r="M718" s="11"/>
    </row>
    <row r="719" spans="1:13" ht="12.75">
      <c r="A719" s="11">
        <v>782</v>
      </c>
      <c r="B719" s="73" t="s">
        <v>1314</v>
      </c>
      <c r="C719" s="151" t="s">
        <v>1414</v>
      </c>
      <c r="D719" s="73"/>
      <c r="E719" s="107" t="s">
        <v>1192</v>
      </c>
      <c r="F719" s="91"/>
      <c r="G719" s="11"/>
      <c r="H719" s="31" t="s">
        <v>719</v>
      </c>
      <c r="I719" s="45">
        <v>0.1</v>
      </c>
      <c r="J719" s="73"/>
      <c r="K719" s="11"/>
      <c r="L719" s="11">
        <f t="shared" si="13"/>
        <v>0.1</v>
      </c>
      <c r="M719" s="11"/>
    </row>
    <row r="720" spans="1:13" ht="12.75">
      <c r="A720" s="11">
        <v>331</v>
      </c>
      <c r="B720" s="73" t="s">
        <v>1462</v>
      </c>
      <c r="C720" s="151" t="s">
        <v>1463</v>
      </c>
      <c r="D720" s="73"/>
      <c r="E720" s="107" t="s">
        <v>1452</v>
      </c>
      <c r="F720" s="91"/>
      <c r="G720" s="11"/>
      <c r="H720" s="31" t="s">
        <v>736</v>
      </c>
      <c r="I720" s="45">
        <v>0.5</v>
      </c>
      <c r="J720" s="73"/>
      <c r="K720" s="11"/>
      <c r="L720" s="11">
        <f t="shared" si="13"/>
        <v>0.5</v>
      </c>
      <c r="M720" s="11"/>
    </row>
    <row r="721" spans="1:13" ht="12.75">
      <c r="A721" s="11">
        <v>332</v>
      </c>
      <c r="B721" s="73" t="s">
        <v>288</v>
      </c>
      <c r="C721" s="151" t="s">
        <v>868</v>
      </c>
      <c r="D721" s="73"/>
      <c r="E721" s="107" t="s">
        <v>1457</v>
      </c>
      <c r="F721" s="91"/>
      <c r="G721" s="11"/>
      <c r="H721" s="31" t="s">
        <v>736</v>
      </c>
      <c r="I721" s="45">
        <v>0.5</v>
      </c>
      <c r="J721" s="73"/>
      <c r="K721" s="11"/>
      <c r="L721" s="11">
        <f t="shared" si="13"/>
        <v>0.5</v>
      </c>
      <c r="M721" s="11"/>
    </row>
    <row r="722" spans="1:13" ht="12.75">
      <c r="A722" s="11">
        <v>468</v>
      </c>
      <c r="B722" s="73" t="s">
        <v>696</v>
      </c>
      <c r="C722" s="151" t="s">
        <v>868</v>
      </c>
      <c r="D722" s="73"/>
      <c r="E722" s="107" t="s">
        <v>1308</v>
      </c>
      <c r="F722" s="91"/>
      <c r="G722" s="11"/>
      <c r="H722" s="31" t="s">
        <v>729</v>
      </c>
      <c r="I722" s="45">
        <v>0.167</v>
      </c>
      <c r="J722" s="73"/>
      <c r="K722" s="11"/>
      <c r="L722" s="11">
        <f t="shared" si="13"/>
        <v>0.167</v>
      </c>
      <c r="M722" s="11"/>
    </row>
    <row r="723" spans="1:13" ht="12.75">
      <c r="A723" s="11">
        <v>172</v>
      </c>
      <c r="B723" s="150" t="s">
        <v>36</v>
      </c>
      <c r="C723" s="12" t="s">
        <v>1979</v>
      </c>
      <c r="D723" s="37" t="s">
        <v>384</v>
      </c>
      <c r="E723" s="37"/>
      <c r="F723" s="42"/>
      <c r="G723" s="31"/>
      <c r="H723" s="13"/>
      <c r="I723" s="11"/>
      <c r="J723" s="31" t="s">
        <v>97</v>
      </c>
      <c r="K723" s="11">
        <v>1</v>
      </c>
      <c r="L723" s="11">
        <f t="shared" si="13"/>
        <v>1</v>
      </c>
      <c r="M723" s="31"/>
    </row>
    <row r="724" spans="1:13" ht="12.75">
      <c r="A724" s="11">
        <v>783</v>
      </c>
      <c r="B724" s="73" t="s">
        <v>1320</v>
      </c>
      <c r="C724" s="226" t="s">
        <v>336</v>
      </c>
      <c r="D724" s="73"/>
      <c r="E724" s="217" t="s">
        <v>1308</v>
      </c>
      <c r="F724" s="91"/>
      <c r="G724" s="11"/>
      <c r="H724" s="31" t="s">
        <v>719</v>
      </c>
      <c r="I724" s="45">
        <v>0.1</v>
      </c>
      <c r="J724" s="73"/>
      <c r="K724" s="11"/>
      <c r="L724" s="11">
        <f t="shared" si="13"/>
        <v>0.1</v>
      </c>
      <c r="M724" s="11"/>
    </row>
    <row r="725" spans="1:13" ht="12.75">
      <c r="A725" s="11">
        <v>784</v>
      </c>
      <c r="B725" s="73" t="s">
        <v>816</v>
      </c>
      <c r="C725" s="151" t="s">
        <v>336</v>
      </c>
      <c r="D725" s="73"/>
      <c r="E725" s="107" t="s">
        <v>1194</v>
      </c>
      <c r="F725" s="91"/>
      <c r="G725" s="11"/>
      <c r="H725" s="31" t="s">
        <v>719</v>
      </c>
      <c r="I725" s="45">
        <v>0.1</v>
      </c>
      <c r="J725" s="73"/>
      <c r="K725" s="11"/>
      <c r="L725" s="11">
        <f t="shared" si="13"/>
        <v>0.1</v>
      </c>
      <c r="M725" s="11"/>
    </row>
    <row r="726" spans="1:13" ht="12.75">
      <c r="A726" s="11">
        <v>785</v>
      </c>
      <c r="B726" s="73" t="s">
        <v>50</v>
      </c>
      <c r="C726" s="151" t="s">
        <v>336</v>
      </c>
      <c r="D726" s="73"/>
      <c r="E726" s="102" t="s">
        <v>1057</v>
      </c>
      <c r="F726" s="91"/>
      <c r="G726" s="11"/>
      <c r="H726" s="31" t="s">
        <v>719</v>
      </c>
      <c r="I726" s="45">
        <v>0.1</v>
      </c>
      <c r="J726" s="73"/>
      <c r="K726" s="11"/>
      <c r="L726" s="11">
        <f t="shared" si="13"/>
        <v>0.1</v>
      </c>
      <c r="M726" s="11"/>
    </row>
    <row r="727" spans="1:13" ht="12.75">
      <c r="A727" s="11">
        <v>469</v>
      </c>
      <c r="B727" s="73" t="s">
        <v>133</v>
      </c>
      <c r="C727" s="151" t="s">
        <v>336</v>
      </c>
      <c r="D727" s="73"/>
      <c r="E727" s="107" t="s">
        <v>1292</v>
      </c>
      <c r="F727" s="91"/>
      <c r="G727" s="11"/>
      <c r="H727" s="31" t="s">
        <v>729</v>
      </c>
      <c r="I727" s="45">
        <v>0.167</v>
      </c>
      <c r="J727" s="73"/>
      <c r="K727" s="11"/>
      <c r="L727" s="11">
        <f t="shared" si="13"/>
        <v>0.167</v>
      </c>
      <c r="M727" s="11"/>
    </row>
    <row r="728" spans="1:13" ht="12.75">
      <c r="A728" s="11">
        <v>550</v>
      </c>
      <c r="B728" s="73" t="s">
        <v>133</v>
      </c>
      <c r="C728" s="151" t="s">
        <v>336</v>
      </c>
      <c r="D728" s="73"/>
      <c r="E728" s="107" t="s">
        <v>1170</v>
      </c>
      <c r="F728" s="155"/>
      <c r="G728" s="11"/>
      <c r="H728" s="31" t="s">
        <v>713</v>
      </c>
      <c r="I728" s="45">
        <v>0.125</v>
      </c>
      <c r="J728" s="73"/>
      <c r="K728" s="45"/>
      <c r="L728" s="11">
        <f t="shared" si="13"/>
        <v>0.125</v>
      </c>
      <c r="M728" s="11"/>
    </row>
    <row r="729" spans="1:13" ht="12.75">
      <c r="A729" s="11">
        <v>486</v>
      </c>
      <c r="B729" s="227" t="s">
        <v>1805</v>
      </c>
      <c r="C729" s="73" t="s">
        <v>339</v>
      </c>
      <c r="D729" s="163" t="s">
        <v>1591</v>
      </c>
      <c r="E729" s="12"/>
      <c r="F729" s="12"/>
      <c r="G729" s="11"/>
      <c r="H729" s="163" t="s">
        <v>1561</v>
      </c>
      <c r="I729" s="351">
        <v>0.16666666666666666</v>
      </c>
      <c r="J729" s="73"/>
      <c r="K729" s="11"/>
      <c r="L729" s="11">
        <f t="shared" si="13"/>
        <v>0.16666666666666666</v>
      </c>
      <c r="M729" s="11"/>
    </row>
    <row r="730" spans="1:13" ht="12.75">
      <c r="A730" s="11">
        <v>245</v>
      </c>
      <c r="B730" s="94" t="s">
        <v>2087</v>
      </c>
      <c r="C730" s="12" t="s">
        <v>339</v>
      </c>
      <c r="D730" s="37"/>
      <c r="E730" s="10" t="s">
        <v>396</v>
      </c>
      <c r="F730" s="116"/>
      <c r="G730" s="31"/>
      <c r="H730" s="13"/>
      <c r="I730" s="11"/>
      <c r="J730" s="31" t="s">
        <v>122</v>
      </c>
      <c r="K730" s="11">
        <v>0.6</v>
      </c>
      <c r="L730" s="11">
        <f t="shared" si="13"/>
        <v>0.6</v>
      </c>
      <c r="M730" s="31"/>
    </row>
    <row r="731" spans="1:13" ht="12.75">
      <c r="A731" s="11">
        <v>470</v>
      </c>
      <c r="B731" s="73" t="s">
        <v>995</v>
      </c>
      <c r="C731" s="151" t="s">
        <v>1202</v>
      </c>
      <c r="D731" s="73"/>
      <c r="E731" s="107" t="s">
        <v>1203</v>
      </c>
      <c r="F731" s="155"/>
      <c r="G731" s="11"/>
      <c r="H731" s="31" t="s">
        <v>729</v>
      </c>
      <c r="I731" s="45">
        <v>0.167</v>
      </c>
      <c r="J731" s="73"/>
      <c r="K731" s="45"/>
      <c r="L731" s="11">
        <f t="shared" si="13"/>
        <v>0.167</v>
      </c>
      <c r="M731" s="11"/>
    </row>
    <row r="732" spans="1:13" ht="12.75">
      <c r="A732" s="11">
        <v>333</v>
      </c>
      <c r="B732" s="73" t="s">
        <v>1366</v>
      </c>
      <c r="C732" s="151" t="s">
        <v>1202</v>
      </c>
      <c r="D732" s="73"/>
      <c r="E732" s="107" t="s">
        <v>1072</v>
      </c>
      <c r="F732" s="91"/>
      <c r="G732" s="11"/>
      <c r="H732" s="31" t="s">
        <v>736</v>
      </c>
      <c r="I732" s="45">
        <v>0.5</v>
      </c>
      <c r="J732" s="73"/>
      <c r="K732" s="11"/>
      <c r="L732" s="11">
        <f t="shared" si="13"/>
        <v>0.5</v>
      </c>
      <c r="M732" s="11"/>
    </row>
    <row r="733" spans="1:13" ht="12.75">
      <c r="A733" s="11">
        <v>786</v>
      </c>
      <c r="B733" s="73" t="s">
        <v>1444</v>
      </c>
      <c r="C733" s="151" t="s">
        <v>1202</v>
      </c>
      <c r="D733" s="73"/>
      <c r="E733" s="107" t="s">
        <v>1060</v>
      </c>
      <c r="F733" s="91"/>
      <c r="G733" s="11"/>
      <c r="H733" s="31" t="s">
        <v>719</v>
      </c>
      <c r="I733" s="45">
        <v>0.1</v>
      </c>
      <c r="J733" s="73"/>
      <c r="K733" s="11"/>
      <c r="L733" s="11">
        <f t="shared" si="13"/>
        <v>0.1</v>
      </c>
      <c r="M733" s="11"/>
    </row>
    <row r="734" spans="1:13" ht="12.75">
      <c r="A734" s="11">
        <v>173</v>
      </c>
      <c r="B734" s="133" t="s">
        <v>1876</v>
      </c>
      <c r="C734" s="31" t="s">
        <v>1253</v>
      </c>
      <c r="D734" s="14"/>
      <c r="E734" s="150" t="s">
        <v>375</v>
      </c>
      <c r="F734" s="133"/>
      <c r="G734" s="133"/>
      <c r="H734" s="133"/>
      <c r="I734" s="354"/>
      <c r="J734" s="31" t="s">
        <v>479</v>
      </c>
      <c r="K734" s="359">
        <v>1</v>
      </c>
      <c r="L734" s="11">
        <f aca="true" t="shared" si="14" ref="L734:L764">K734+I734+G734</f>
        <v>1</v>
      </c>
      <c r="M734" s="87"/>
    </row>
    <row r="735" spans="1:13" ht="12.75">
      <c r="A735" s="11">
        <v>787</v>
      </c>
      <c r="B735" s="73" t="s">
        <v>344</v>
      </c>
      <c r="C735" s="151" t="s">
        <v>1253</v>
      </c>
      <c r="D735" s="73"/>
      <c r="E735" s="107" t="s">
        <v>1228</v>
      </c>
      <c r="F735" s="155"/>
      <c r="G735" s="11"/>
      <c r="H735" s="31" t="s">
        <v>719</v>
      </c>
      <c r="I735" s="45">
        <v>0.1</v>
      </c>
      <c r="J735" s="73"/>
      <c r="K735" s="45"/>
      <c r="L735" s="11">
        <f t="shared" si="14"/>
        <v>0.1</v>
      </c>
      <c r="M735" s="11"/>
    </row>
    <row r="736" spans="1:13" ht="12.75">
      <c r="A736" s="11">
        <v>551</v>
      </c>
      <c r="B736" s="73" t="s">
        <v>1222</v>
      </c>
      <c r="C736" s="151" t="s">
        <v>28</v>
      </c>
      <c r="D736" s="73"/>
      <c r="E736" s="107" t="s">
        <v>1211</v>
      </c>
      <c r="F736" s="155"/>
      <c r="G736" s="11"/>
      <c r="H736" s="31" t="s">
        <v>713</v>
      </c>
      <c r="I736" s="45">
        <v>0.125</v>
      </c>
      <c r="J736" s="73"/>
      <c r="K736" s="45"/>
      <c r="L736" s="11">
        <f t="shared" si="14"/>
        <v>0.125</v>
      </c>
      <c r="M736" s="11"/>
    </row>
    <row r="737" spans="1:13" ht="12.75">
      <c r="A737" s="11">
        <v>334</v>
      </c>
      <c r="B737" s="73" t="s">
        <v>1311</v>
      </c>
      <c r="C737" s="151" t="s">
        <v>28</v>
      </c>
      <c r="D737" s="73"/>
      <c r="E737" s="102" t="s">
        <v>899</v>
      </c>
      <c r="F737" s="91"/>
      <c r="G737" s="11"/>
      <c r="H737" s="31" t="s">
        <v>736</v>
      </c>
      <c r="I737" s="45">
        <v>0.5</v>
      </c>
      <c r="J737" s="73"/>
      <c r="K737" s="11"/>
      <c r="L737" s="11">
        <f t="shared" si="14"/>
        <v>0.5</v>
      </c>
      <c r="M737" s="11"/>
    </row>
    <row r="738" spans="1:13" ht="12.75">
      <c r="A738" s="11">
        <v>471</v>
      </c>
      <c r="B738" s="73" t="s">
        <v>1265</v>
      </c>
      <c r="C738" s="151" t="s">
        <v>28</v>
      </c>
      <c r="D738" s="73"/>
      <c r="E738" s="107" t="s">
        <v>1457</v>
      </c>
      <c r="F738" s="91"/>
      <c r="G738" s="11"/>
      <c r="H738" s="31" t="s">
        <v>729</v>
      </c>
      <c r="I738" s="45">
        <v>0.167</v>
      </c>
      <c r="J738" s="73"/>
      <c r="K738" s="11"/>
      <c r="L738" s="11">
        <f t="shared" si="14"/>
        <v>0.167</v>
      </c>
      <c r="M738" s="11"/>
    </row>
    <row r="739" spans="1:13" ht="12.75">
      <c r="A739" s="11">
        <v>788</v>
      </c>
      <c r="B739" s="73" t="s">
        <v>1265</v>
      </c>
      <c r="C739" s="151" t="s">
        <v>28</v>
      </c>
      <c r="D739" s="73"/>
      <c r="E739" s="107" t="s">
        <v>1452</v>
      </c>
      <c r="F739" s="91"/>
      <c r="G739" s="11"/>
      <c r="H739" s="31" t="s">
        <v>719</v>
      </c>
      <c r="I739" s="45">
        <v>0.1</v>
      </c>
      <c r="J739" s="73"/>
      <c r="K739" s="11"/>
      <c r="L739" s="11">
        <f t="shared" si="14"/>
        <v>0.1</v>
      </c>
      <c r="M739" s="11"/>
    </row>
    <row r="740" spans="1:13" ht="12.75">
      <c r="A740" s="11">
        <v>789</v>
      </c>
      <c r="B740" s="73" t="s">
        <v>1177</v>
      </c>
      <c r="C740" s="151" t="s">
        <v>28</v>
      </c>
      <c r="D740" s="73"/>
      <c r="E740" s="107" t="s">
        <v>1165</v>
      </c>
      <c r="F740" s="155"/>
      <c r="G740" s="11"/>
      <c r="H740" s="31" t="s">
        <v>719</v>
      </c>
      <c r="I740" s="45">
        <v>0.1</v>
      </c>
      <c r="J740" s="73"/>
      <c r="K740" s="45"/>
      <c r="L740" s="11">
        <f t="shared" si="14"/>
        <v>0.1</v>
      </c>
      <c r="M740" s="11"/>
    </row>
    <row r="741" spans="1:13" ht="12.75">
      <c r="A741" s="11">
        <v>221</v>
      </c>
      <c r="B741" s="81" t="s">
        <v>1835</v>
      </c>
      <c r="C741" s="12" t="s">
        <v>28</v>
      </c>
      <c r="D741" s="86" t="s">
        <v>394</v>
      </c>
      <c r="E741" s="31"/>
      <c r="F741" s="88"/>
      <c r="G741" s="78"/>
      <c r="H741" s="13"/>
      <c r="I741" s="11"/>
      <c r="J741" s="31" t="s">
        <v>96</v>
      </c>
      <c r="K741" s="11">
        <v>0.75</v>
      </c>
      <c r="L741" s="11">
        <f t="shared" si="14"/>
        <v>0.75</v>
      </c>
      <c r="M741" s="31"/>
    </row>
    <row r="742" spans="1:13" ht="12.75">
      <c r="A742" s="11">
        <v>790</v>
      </c>
      <c r="B742" s="73" t="s">
        <v>1415</v>
      </c>
      <c r="C742" s="151" t="s">
        <v>28</v>
      </c>
      <c r="D742" s="73"/>
      <c r="E742" s="107" t="s">
        <v>1192</v>
      </c>
      <c r="F742" s="91"/>
      <c r="G742" s="11"/>
      <c r="H742" s="31" t="s">
        <v>719</v>
      </c>
      <c r="I742" s="45">
        <v>0.1</v>
      </c>
      <c r="J742" s="73"/>
      <c r="K742" s="11"/>
      <c r="L742" s="11">
        <f t="shared" si="14"/>
        <v>0.1</v>
      </c>
      <c r="M742" s="11"/>
    </row>
    <row r="743" spans="1:13" ht="12.75">
      <c r="A743" s="11">
        <v>791</v>
      </c>
      <c r="B743" s="73" t="s">
        <v>1232</v>
      </c>
      <c r="C743" s="151" t="s">
        <v>28</v>
      </c>
      <c r="D743" s="73"/>
      <c r="E743" s="107" t="s">
        <v>1218</v>
      </c>
      <c r="F743" s="155"/>
      <c r="G743" s="11"/>
      <c r="H743" s="31" t="s">
        <v>719</v>
      </c>
      <c r="I743" s="45">
        <v>0.1</v>
      </c>
      <c r="J743" s="73"/>
      <c r="K743" s="45"/>
      <c r="L743" s="11">
        <f t="shared" si="14"/>
        <v>0.1</v>
      </c>
      <c r="M743" s="11"/>
    </row>
    <row r="744" spans="1:13" ht="12.75">
      <c r="A744" s="11">
        <v>76</v>
      </c>
      <c r="B744" s="14" t="s">
        <v>2089</v>
      </c>
      <c r="C744" s="31" t="s">
        <v>28</v>
      </c>
      <c r="D744" s="13"/>
      <c r="E744" s="150" t="s">
        <v>371</v>
      </c>
      <c r="F744" s="88"/>
      <c r="G744" s="31"/>
      <c r="H744" s="13"/>
      <c r="I744" s="11"/>
      <c r="J744" s="31" t="s">
        <v>490</v>
      </c>
      <c r="K744" s="11">
        <v>1.33</v>
      </c>
      <c r="L744" s="11">
        <f t="shared" si="14"/>
        <v>1.33</v>
      </c>
      <c r="M744" s="31"/>
    </row>
    <row r="745" spans="1:13" ht="25.5">
      <c r="A745" s="11">
        <v>346</v>
      </c>
      <c r="B745" s="227" t="s">
        <v>2112</v>
      </c>
      <c r="C745" s="73" t="s">
        <v>28</v>
      </c>
      <c r="D745" s="73"/>
      <c r="E745" s="163" t="s">
        <v>1570</v>
      </c>
      <c r="F745" s="12"/>
      <c r="G745" s="11"/>
      <c r="H745" s="165" t="s">
        <v>2161</v>
      </c>
      <c r="I745" s="351">
        <f>0.25+0.167</f>
        <v>0.41700000000000004</v>
      </c>
      <c r="J745" s="73"/>
      <c r="K745" s="11"/>
      <c r="L745" s="11">
        <f t="shared" si="14"/>
        <v>0.41700000000000004</v>
      </c>
      <c r="M745" s="11"/>
    </row>
    <row r="746" spans="1:13" ht="12.75">
      <c r="A746" s="11">
        <v>335</v>
      </c>
      <c r="B746" s="73" t="s">
        <v>1406</v>
      </c>
      <c r="C746" s="151" t="s">
        <v>28</v>
      </c>
      <c r="D746" s="73"/>
      <c r="E746" s="107" t="s">
        <v>1101</v>
      </c>
      <c r="F746" s="91"/>
      <c r="G746" s="11"/>
      <c r="H746" s="31" t="s">
        <v>736</v>
      </c>
      <c r="I746" s="45">
        <v>0.5</v>
      </c>
      <c r="J746" s="73"/>
      <c r="K746" s="11"/>
      <c r="L746" s="11">
        <f t="shared" si="14"/>
        <v>0.5</v>
      </c>
      <c r="M746" s="11"/>
    </row>
    <row r="747" spans="1:13" ht="12.75">
      <c r="A747" s="11">
        <v>40</v>
      </c>
      <c r="B747" s="94" t="s">
        <v>681</v>
      </c>
      <c r="C747" s="94" t="s">
        <v>28</v>
      </c>
      <c r="D747" s="31"/>
      <c r="E747" s="94" t="s">
        <v>359</v>
      </c>
      <c r="F747" s="225" t="s">
        <v>680</v>
      </c>
      <c r="G747" s="31">
        <v>0.5</v>
      </c>
      <c r="H747" s="163" t="s">
        <v>1561</v>
      </c>
      <c r="I747" s="45">
        <v>0.167</v>
      </c>
      <c r="J747" s="31" t="s">
        <v>97</v>
      </c>
      <c r="K747" s="45">
        <v>1</v>
      </c>
      <c r="L747" s="11">
        <f t="shared" si="14"/>
        <v>1.667</v>
      </c>
      <c r="M747" s="31"/>
    </row>
    <row r="748" spans="1:13" ht="12.75">
      <c r="A748" s="11">
        <v>417</v>
      </c>
      <c r="B748" s="227" t="s">
        <v>2129</v>
      </c>
      <c r="C748" s="73" t="s">
        <v>28</v>
      </c>
      <c r="D748" s="73"/>
      <c r="E748" s="163" t="s">
        <v>801</v>
      </c>
      <c r="F748" s="12"/>
      <c r="G748" s="11"/>
      <c r="H748" s="163" t="s">
        <v>1563</v>
      </c>
      <c r="I748" s="351">
        <v>0.25</v>
      </c>
      <c r="J748" s="73"/>
      <c r="K748" s="11"/>
      <c r="L748" s="11">
        <f t="shared" si="14"/>
        <v>0.25</v>
      </c>
      <c r="M748" s="11"/>
    </row>
    <row r="749" spans="1:13" ht="12.75">
      <c r="A749" s="11">
        <v>246</v>
      </c>
      <c r="B749" s="158" t="s">
        <v>1842</v>
      </c>
      <c r="C749" s="12" t="s">
        <v>28</v>
      </c>
      <c r="D749" s="37"/>
      <c r="E749" s="115" t="s">
        <v>396</v>
      </c>
      <c r="F749" s="42"/>
      <c r="G749" s="31"/>
      <c r="H749" s="13"/>
      <c r="I749" s="11"/>
      <c r="J749" s="31" t="s">
        <v>122</v>
      </c>
      <c r="K749" s="11">
        <v>0.6</v>
      </c>
      <c r="L749" s="11">
        <f t="shared" si="14"/>
        <v>0.6</v>
      </c>
      <c r="M749" s="31"/>
    </row>
    <row r="750" spans="1:13" ht="12.75">
      <c r="A750" s="11">
        <v>336</v>
      </c>
      <c r="B750" s="73" t="s">
        <v>651</v>
      </c>
      <c r="C750" s="14" t="s">
        <v>28</v>
      </c>
      <c r="D750" s="14" t="s">
        <v>652</v>
      </c>
      <c r="E750" s="31"/>
      <c r="F750" s="111" t="s">
        <v>653</v>
      </c>
      <c r="G750" s="31">
        <v>0.5</v>
      </c>
      <c r="H750" s="13"/>
      <c r="I750" s="45"/>
      <c r="J750" s="31"/>
      <c r="K750" s="11"/>
      <c r="L750" s="11">
        <f t="shared" si="14"/>
        <v>0.5</v>
      </c>
      <c r="M750" s="31"/>
    </row>
    <row r="751" spans="1:13" ht="12.75">
      <c r="A751" s="11">
        <v>222</v>
      </c>
      <c r="B751" s="73" t="s">
        <v>1988</v>
      </c>
      <c r="C751" s="12" t="s">
        <v>28</v>
      </c>
      <c r="D751" s="31" t="s">
        <v>398</v>
      </c>
      <c r="E751" s="31"/>
      <c r="F751" s="42"/>
      <c r="G751" s="31"/>
      <c r="H751" s="13"/>
      <c r="I751" s="11"/>
      <c r="J751" s="31" t="s">
        <v>96</v>
      </c>
      <c r="K751" s="179">
        <v>0.75</v>
      </c>
      <c r="L751" s="11">
        <f t="shared" si="14"/>
        <v>0.75</v>
      </c>
      <c r="M751" s="31"/>
    </row>
    <row r="752" spans="1:13" ht="12.75">
      <c r="A752" s="11">
        <v>27</v>
      </c>
      <c r="B752" s="150" t="s">
        <v>1876</v>
      </c>
      <c r="C752" s="12" t="s">
        <v>28</v>
      </c>
      <c r="D752" s="37" t="s">
        <v>392</v>
      </c>
      <c r="E752" s="37"/>
      <c r="F752" s="42"/>
      <c r="G752" s="31"/>
      <c r="H752" s="31"/>
      <c r="I752" s="11"/>
      <c r="J752" s="31" t="s">
        <v>194</v>
      </c>
      <c r="K752" s="11">
        <v>2</v>
      </c>
      <c r="L752" s="11">
        <f t="shared" si="14"/>
        <v>2</v>
      </c>
      <c r="M752" s="31"/>
    </row>
    <row r="753" spans="1:13" ht="12.75">
      <c r="A753" s="11">
        <v>792</v>
      </c>
      <c r="B753" s="73" t="s">
        <v>228</v>
      </c>
      <c r="C753" s="151" t="s">
        <v>28</v>
      </c>
      <c r="D753" s="73"/>
      <c r="E753" s="107" t="s">
        <v>1292</v>
      </c>
      <c r="F753" s="91"/>
      <c r="G753" s="11"/>
      <c r="H753" s="31" t="s">
        <v>719</v>
      </c>
      <c r="I753" s="45">
        <v>0.1</v>
      </c>
      <c r="J753" s="73"/>
      <c r="K753" s="11"/>
      <c r="L753" s="11">
        <f t="shared" si="14"/>
        <v>0.1</v>
      </c>
      <c r="M753" s="11"/>
    </row>
    <row r="754" spans="1:13" ht="12.75">
      <c r="A754" s="11">
        <v>793</v>
      </c>
      <c r="B754" s="73" t="s">
        <v>1108</v>
      </c>
      <c r="C754" s="151" t="s">
        <v>28</v>
      </c>
      <c r="D754" s="73"/>
      <c r="E754" s="107" t="s">
        <v>1194</v>
      </c>
      <c r="F754" s="91"/>
      <c r="G754" s="11"/>
      <c r="H754" s="31" t="s">
        <v>719</v>
      </c>
      <c r="I754" s="45">
        <v>0.1</v>
      </c>
      <c r="J754" s="73"/>
      <c r="K754" s="11"/>
      <c r="L754" s="11">
        <f t="shared" si="14"/>
        <v>0.1</v>
      </c>
      <c r="M754" s="11"/>
    </row>
    <row r="755" spans="1:13" ht="12.75">
      <c r="A755" s="11">
        <v>552</v>
      </c>
      <c r="B755" s="73" t="s">
        <v>1171</v>
      </c>
      <c r="C755" s="151" t="s">
        <v>28</v>
      </c>
      <c r="D755" s="73"/>
      <c r="E755" s="107" t="s">
        <v>1170</v>
      </c>
      <c r="F755" s="155"/>
      <c r="G755" s="11"/>
      <c r="H755" s="31" t="s">
        <v>713</v>
      </c>
      <c r="I755" s="45">
        <v>0.125</v>
      </c>
      <c r="J755" s="73"/>
      <c r="K755" s="45"/>
      <c r="L755" s="11">
        <f t="shared" si="14"/>
        <v>0.125</v>
      </c>
      <c r="M755" s="11"/>
    </row>
    <row r="756" spans="1:13" ht="25.5">
      <c r="A756" s="11">
        <v>247</v>
      </c>
      <c r="B756" s="73" t="s">
        <v>143</v>
      </c>
      <c r="C756" s="151" t="s">
        <v>28</v>
      </c>
      <c r="D756" s="73"/>
      <c r="E756" s="107" t="s">
        <v>1057</v>
      </c>
      <c r="F756" s="91"/>
      <c r="G756" s="11"/>
      <c r="H756" s="13" t="s">
        <v>2162</v>
      </c>
      <c r="I756" s="45">
        <v>0.6</v>
      </c>
      <c r="J756" s="73"/>
      <c r="K756" s="11"/>
      <c r="L756" s="11">
        <f t="shared" si="14"/>
        <v>0.6</v>
      </c>
      <c r="M756" s="11"/>
    </row>
    <row r="757" spans="1:13" ht="12.75">
      <c r="A757" s="11">
        <v>418</v>
      </c>
      <c r="B757" s="227" t="s">
        <v>1954</v>
      </c>
      <c r="C757" s="73" t="s">
        <v>28</v>
      </c>
      <c r="D757" s="163" t="s">
        <v>1577</v>
      </c>
      <c r="E757" s="12"/>
      <c r="F757" s="12"/>
      <c r="G757" s="11"/>
      <c r="H757" s="163" t="s">
        <v>1563</v>
      </c>
      <c r="I757" s="351">
        <v>0.25</v>
      </c>
      <c r="J757" s="73"/>
      <c r="K757" s="11"/>
      <c r="L757" s="11">
        <f t="shared" si="14"/>
        <v>0.25</v>
      </c>
      <c r="M757" s="11"/>
    </row>
    <row r="758" spans="1:13" ht="12.75">
      <c r="A758" s="11">
        <v>174</v>
      </c>
      <c r="B758" s="150" t="s">
        <v>36</v>
      </c>
      <c r="C758" s="12" t="s">
        <v>28</v>
      </c>
      <c r="D758" s="37"/>
      <c r="E758" s="150" t="s">
        <v>374</v>
      </c>
      <c r="F758" s="31"/>
      <c r="G758" s="31"/>
      <c r="H758" s="13"/>
      <c r="I758" s="11"/>
      <c r="J758" s="31" t="s">
        <v>97</v>
      </c>
      <c r="K758" s="11">
        <v>1</v>
      </c>
      <c r="L758" s="11">
        <f t="shared" si="14"/>
        <v>1</v>
      </c>
      <c r="M758" s="31"/>
    </row>
    <row r="759" spans="1:13" ht="12.75">
      <c r="A759" s="11">
        <v>359</v>
      </c>
      <c r="B759" s="73" t="s">
        <v>186</v>
      </c>
      <c r="C759" s="151" t="s">
        <v>28</v>
      </c>
      <c r="D759" s="73"/>
      <c r="E759" s="107" t="s">
        <v>2509</v>
      </c>
      <c r="F759" s="91" t="s">
        <v>2508</v>
      </c>
      <c r="G759" s="11">
        <v>0.33</v>
      </c>
      <c r="H759" s="31"/>
      <c r="I759" s="45"/>
      <c r="J759" s="73"/>
      <c r="K759" s="11"/>
      <c r="L759" s="11">
        <f t="shared" si="14"/>
        <v>0.33</v>
      </c>
      <c r="M759" s="11"/>
    </row>
    <row r="760" spans="1:13" ht="12.75">
      <c r="A760" s="11">
        <v>794</v>
      </c>
      <c r="B760" s="73" t="s">
        <v>186</v>
      </c>
      <c r="C760" s="151" t="s">
        <v>28</v>
      </c>
      <c r="D760" s="73"/>
      <c r="E760" s="107" t="s">
        <v>1060</v>
      </c>
      <c r="F760" s="91"/>
      <c r="G760" s="11"/>
      <c r="H760" s="31" t="s">
        <v>719</v>
      </c>
      <c r="I760" s="45">
        <v>0.1</v>
      </c>
      <c r="J760" s="73"/>
      <c r="K760" s="11"/>
      <c r="L760" s="11">
        <f t="shared" si="14"/>
        <v>0.1</v>
      </c>
      <c r="M760" s="11"/>
    </row>
    <row r="761" spans="1:13" ht="12.75">
      <c r="A761" s="11">
        <v>175</v>
      </c>
      <c r="B761" s="73" t="s">
        <v>2088</v>
      </c>
      <c r="C761" s="12" t="s">
        <v>28</v>
      </c>
      <c r="D761" s="13" t="s">
        <v>377</v>
      </c>
      <c r="E761" s="31"/>
      <c r="F761" s="88"/>
      <c r="G761" s="31"/>
      <c r="H761" s="13"/>
      <c r="I761" s="45"/>
      <c r="J761" s="31" t="s">
        <v>97</v>
      </c>
      <c r="K761" s="11">
        <v>1</v>
      </c>
      <c r="L761" s="11">
        <f t="shared" si="14"/>
        <v>1</v>
      </c>
      <c r="M761" s="31"/>
    </row>
    <row r="762" spans="1:13" ht="12.75">
      <c r="A762" s="11">
        <v>553</v>
      </c>
      <c r="B762" s="73" t="s">
        <v>1248</v>
      </c>
      <c r="C762" s="151" t="s">
        <v>28</v>
      </c>
      <c r="D762" s="73"/>
      <c r="E762" s="107" t="s">
        <v>1223</v>
      </c>
      <c r="F762" s="155"/>
      <c r="G762" s="11"/>
      <c r="H762" s="31" t="s">
        <v>713</v>
      </c>
      <c r="I762" s="45">
        <v>0.125</v>
      </c>
      <c r="J762" s="73"/>
      <c r="K762" s="45"/>
      <c r="L762" s="11">
        <f t="shared" si="14"/>
        <v>0.125</v>
      </c>
      <c r="M762" s="11"/>
    </row>
    <row r="763" spans="1:13" ht="12.75">
      <c r="A763" s="11">
        <v>419</v>
      </c>
      <c r="B763" s="73" t="s">
        <v>275</v>
      </c>
      <c r="C763" s="151" t="s">
        <v>28</v>
      </c>
      <c r="D763" s="73"/>
      <c r="E763" s="107" t="s">
        <v>1072</v>
      </c>
      <c r="F763" s="91"/>
      <c r="G763" s="11"/>
      <c r="H763" s="31" t="s">
        <v>802</v>
      </c>
      <c r="I763" s="45">
        <v>0.25</v>
      </c>
      <c r="J763" s="73"/>
      <c r="K763" s="11"/>
      <c r="L763" s="11">
        <f t="shared" si="14"/>
        <v>0.25</v>
      </c>
      <c r="M763" s="11"/>
    </row>
    <row r="764" spans="1:13" ht="12.75">
      <c r="A764" s="11">
        <v>472</v>
      </c>
      <c r="B764" s="73" t="s">
        <v>275</v>
      </c>
      <c r="C764" s="151" t="s">
        <v>28</v>
      </c>
      <c r="D764" s="73"/>
      <c r="E764" s="107" t="s">
        <v>1457</v>
      </c>
      <c r="F764" s="91"/>
      <c r="G764" s="11"/>
      <c r="H764" s="31" t="s">
        <v>729</v>
      </c>
      <c r="I764" s="45">
        <v>0.167</v>
      </c>
      <c r="J764" s="73"/>
      <c r="K764" s="11"/>
      <c r="L764" s="11">
        <f t="shared" si="14"/>
        <v>0.167</v>
      </c>
      <c r="M764" s="11"/>
    </row>
    <row r="765" spans="1:13" ht="12.75">
      <c r="A765" s="11">
        <v>817</v>
      </c>
      <c r="B765" s="73" t="s">
        <v>275</v>
      </c>
      <c r="C765" s="151" t="s">
        <v>28</v>
      </c>
      <c r="D765" s="73" t="s">
        <v>395</v>
      </c>
      <c r="E765" s="107"/>
      <c r="F765" s="91" t="s">
        <v>2522</v>
      </c>
      <c r="G765" s="11">
        <v>0.5</v>
      </c>
      <c r="H765" s="31" t="s">
        <v>2661</v>
      </c>
      <c r="I765" s="45">
        <v>0.5</v>
      </c>
      <c r="J765" s="73"/>
      <c r="K765" s="11"/>
      <c r="L765" s="11"/>
      <c r="M765" s="11"/>
    </row>
    <row r="766" spans="1:13" ht="12.75">
      <c r="A766" s="11">
        <v>337</v>
      </c>
      <c r="B766" s="227" t="s">
        <v>2126</v>
      </c>
      <c r="C766" s="73" t="s">
        <v>28</v>
      </c>
      <c r="D766" s="73"/>
      <c r="E766" s="163" t="s">
        <v>1584</v>
      </c>
      <c r="F766" s="12"/>
      <c r="G766" s="11"/>
      <c r="H766" s="163" t="s">
        <v>1559</v>
      </c>
      <c r="I766" s="351">
        <v>0.5</v>
      </c>
      <c r="J766" s="73"/>
      <c r="K766" s="11"/>
      <c r="L766" s="11">
        <f aca="true" t="shared" si="15" ref="L766:L797">K766+I766+G766</f>
        <v>0.5</v>
      </c>
      <c r="M766" s="11"/>
    </row>
    <row r="767" spans="1:13" ht="25.5">
      <c r="A767" s="11">
        <v>66</v>
      </c>
      <c r="B767" s="73" t="s">
        <v>68</v>
      </c>
      <c r="C767" s="94" t="s">
        <v>28</v>
      </c>
      <c r="D767" s="31"/>
      <c r="E767" s="94" t="s">
        <v>504</v>
      </c>
      <c r="F767" s="300" t="s">
        <v>2513</v>
      </c>
      <c r="G767" s="31">
        <v>1.5</v>
      </c>
      <c r="H767" s="13"/>
      <c r="I767" s="11"/>
      <c r="J767" s="31"/>
      <c r="K767" s="11"/>
      <c r="L767" s="11">
        <f t="shared" si="15"/>
        <v>1.5</v>
      </c>
      <c r="M767" s="31"/>
    </row>
    <row r="768" spans="1:13" ht="12.75">
      <c r="A768" s="11">
        <v>795</v>
      </c>
      <c r="B768" s="73" t="s">
        <v>1065</v>
      </c>
      <c r="C768" s="151" t="s">
        <v>28</v>
      </c>
      <c r="D768" s="73"/>
      <c r="E768" s="107" t="s">
        <v>1192</v>
      </c>
      <c r="F768" s="91"/>
      <c r="G768" s="11"/>
      <c r="H768" s="31" t="s">
        <v>719</v>
      </c>
      <c r="I768" s="45">
        <v>0.1</v>
      </c>
      <c r="J768" s="73"/>
      <c r="K768" s="11"/>
      <c r="L768" s="11">
        <f t="shared" si="15"/>
        <v>0.1</v>
      </c>
      <c r="M768" s="11"/>
    </row>
    <row r="769" spans="1:13" ht="12.75">
      <c r="A769" s="11">
        <v>796</v>
      </c>
      <c r="B769" s="73" t="s">
        <v>1264</v>
      </c>
      <c r="C769" s="151" t="s">
        <v>28</v>
      </c>
      <c r="D769" s="73"/>
      <c r="E769" s="107" t="s">
        <v>1228</v>
      </c>
      <c r="F769" s="91"/>
      <c r="G769" s="11"/>
      <c r="H769" s="31" t="s">
        <v>719</v>
      </c>
      <c r="I769" s="45">
        <v>0.1</v>
      </c>
      <c r="J769" s="73"/>
      <c r="K769" s="11"/>
      <c r="L769" s="11">
        <f t="shared" si="15"/>
        <v>0.1</v>
      </c>
      <c r="M769" s="11"/>
    </row>
    <row r="770" spans="1:13" ht="12.75">
      <c r="A770" s="11">
        <v>487</v>
      </c>
      <c r="B770" s="227" t="s">
        <v>2132</v>
      </c>
      <c r="C770" s="73" t="s">
        <v>28</v>
      </c>
      <c r="D770" s="163" t="s">
        <v>1591</v>
      </c>
      <c r="E770" s="12"/>
      <c r="F770" s="12"/>
      <c r="G770" s="11"/>
      <c r="H770" s="163" t="s">
        <v>1561</v>
      </c>
      <c r="I770" s="351">
        <v>0.16666666666666666</v>
      </c>
      <c r="J770" s="73"/>
      <c r="K770" s="11"/>
      <c r="L770" s="11">
        <f t="shared" si="15"/>
        <v>0.16666666666666666</v>
      </c>
      <c r="M770" s="11"/>
    </row>
    <row r="771" spans="1:13" ht="12.75">
      <c r="A771" s="11">
        <v>420</v>
      </c>
      <c r="B771" s="73" t="s">
        <v>1288</v>
      </c>
      <c r="C771" s="151" t="s">
        <v>28</v>
      </c>
      <c r="D771" s="73"/>
      <c r="E771" s="151" t="s">
        <v>1203</v>
      </c>
      <c r="F771" s="91"/>
      <c r="G771" s="11"/>
      <c r="H771" s="31" t="s">
        <v>802</v>
      </c>
      <c r="I771" s="45">
        <v>0.25</v>
      </c>
      <c r="J771" s="73"/>
      <c r="K771" s="11"/>
      <c r="L771" s="11">
        <f t="shared" si="15"/>
        <v>0.25</v>
      </c>
      <c r="M771" s="11"/>
    </row>
    <row r="772" spans="1:13" ht="12.75">
      <c r="A772" s="11">
        <v>797</v>
      </c>
      <c r="B772" s="73" t="s">
        <v>1423</v>
      </c>
      <c r="C772" s="151" t="s">
        <v>28</v>
      </c>
      <c r="D772" s="73"/>
      <c r="E772" s="107" t="s">
        <v>1194</v>
      </c>
      <c r="F772" s="91"/>
      <c r="G772" s="11"/>
      <c r="H772" s="31" t="s">
        <v>719</v>
      </c>
      <c r="I772" s="45">
        <v>0.1</v>
      </c>
      <c r="J772" s="73"/>
      <c r="K772" s="11"/>
      <c r="L772" s="11">
        <f t="shared" si="15"/>
        <v>0.1</v>
      </c>
      <c r="M772" s="11"/>
    </row>
    <row r="773" spans="1:13" ht="12.75">
      <c r="A773" s="11">
        <v>554</v>
      </c>
      <c r="B773" s="227" t="s">
        <v>2040</v>
      </c>
      <c r="C773" s="73" t="s">
        <v>28</v>
      </c>
      <c r="D773" s="163" t="s">
        <v>1589</v>
      </c>
      <c r="E773" s="12"/>
      <c r="F773" s="12"/>
      <c r="G773" s="11"/>
      <c r="H773" s="163" t="s">
        <v>1588</v>
      </c>
      <c r="I773" s="351">
        <v>0.125</v>
      </c>
      <c r="J773" s="73"/>
      <c r="K773" s="11"/>
      <c r="L773" s="11">
        <f t="shared" si="15"/>
        <v>0.125</v>
      </c>
      <c r="M773" s="11"/>
    </row>
    <row r="774" spans="1:13" ht="12.75">
      <c r="A774" s="11">
        <v>798</v>
      </c>
      <c r="B774" s="73" t="s">
        <v>285</v>
      </c>
      <c r="C774" s="151" t="s">
        <v>28</v>
      </c>
      <c r="D774" s="73"/>
      <c r="E774" s="102" t="s">
        <v>1057</v>
      </c>
      <c r="F774" s="91"/>
      <c r="G774" s="11"/>
      <c r="H774" s="31" t="s">
        <v>719</v>
      </c>
      <c r="I774" s="45">
        <v>0.1</v>
      </c>
      <c r="J774" s="73"/>
      <c r="K774" s="11"/>
      <c r="L774" s="11">
        <f t="shared" si="15"/>
        <v>0.1</v>
      </c>
      <c r="M774" s="11"/>
    </row>
    <row r="775" spans="1:13" ht="12.75">
      <c r="A775" s="11">
        <v>799</v>
      </c>
      <c r="B775" s="73" t="s">
        <v>1225</v>
      </c>
      <c r="C775" s="151" t="s">
        <v>28</v>
      </c>
      <c r="D775" s="73"/>
      <c r="E775" s="107" t="s">
        <v>1211</v>
      </c>
      <c r="F775" s="155"/>
      <c r="G775" s="11"/>
      <c r="H775" s="31" t="s">
        <v>719</v>
      </c>
      <c r="I775" s="45">
        <v>0.1</v>
      </c>
      <c r="J775" s="73"/>
      <c r="K775" s="45"/>
      <c r="L775" s="11">
        <f t="shared" si="15"/>
        <v>0.1</v>
      </c>
      <c r="M775" s="11"/>
    </row>
    <row r="776" spans="1:13" ht="38.25">
      <c r="A776" s="11">
        <v>176</v>
      </c>
      <c r="B776" s="73" t="s">
        <v>2102</v>
      </c>
      <c r="C776" s="31" t="s">
        <v>28</v>
      </c>
      <c r="D776" s="34" t="s">
        <v>588</v>
      </c>
      <c r="E776" s="98"/>
      <c r="F776" s="91"/>
      <c r="G776" s="11"/>
      <c r="H776" s="31"/>
      <c r="I776" s="11"/>
      <c r="J776" s="14" t="s">
        <v>589</v>
      </c>
      <c r="K776" s="11">
        <v>1</v>
      </c>
      <c r="L776" s="11">
        <f t="shared" si="15"/>
        <v>1</v>
      </c>
      <c r="M776" s="11"/>
    </row>
    <row r="777" spans="1:13" ht="12.75">
      <c r="A777" s="11">
        <v>177</v>
      </c>
      <c r="B777" s="73" t="s">
        <v>2090</v>
      </c>
      <c r="C777" s="31" t="s">
        <v>1980</v>
      </c>
      <c r="D777" s="98"/>
      <c r="E777" s="150" t="s">
        <v>375</v>
      </c>
      <c r="F777" s="91"/>
      <c r="G777" s="73"/>
      <c r="H777" s="73"/>
      <c r="I777" s="45"/>
      <c r="J777" s="31" t="s">
        <v>479</v>
      </c>
      <c r="K777" s="45">
        <v>1</v>
      </c>
      <c r="L777" s="11">
        <f t="shared" si="15"/>
        <v>1</v>
      </c>
      <c r="M777" s="31"/>
    </row>
    <row r="778" spans="1:13" ht="25.5">
      <c r="A778" s="11">
        <v>67</v>
      </c>
      <c r="B778" s="73" t="s">
        <v>2091</v>
      </c>
      <c r="C778" s="31" t="s">
        <v>1449</v>
      </c>
      <c r="D778" s="31"/>
      <c r="E778" s="150" t="s">
        <v>498</v>
      </c>
      <c r="F778" s="88"/>
      <c r="G778" s="31"/>
      <c r="H778" s="165" t="s">
        <v>2609</v>
      </c>
      <c r="I778" s="45">
        <v>0.5</v>
      </c>
      <c r="J778" s="31" t="s">
        <v>479</v>
      </c>
      <c r="K778" s="11">
        <v>1</v>
      </c>
      <c r="L778" s="11">
        <f t="shared" si="15"/>
        <v>1.5</v>
      </c>
      <c r="M778" s="31"/>
    </row>
    <row r="779" spans="1:13" ht="12.75">
      <c r="A779" s="11">
        <v>800</v>
      </c>
      <c r="B779" s="73" t="s">
        <v>333</v>
      </c>
      <c r="C779" s="151" t="s">
        <v>1449</v>
      </c>
      <c r="D779" s="73"/>
      <c r="E779" s="107" t="s">
        <v>1060</v>
      </c>
      <c r="F779" s="91"/>
      <c r="G779" s="11"/>
      <c r="H779" s="31" t="s">
        <v>719</v>
      </c>
      <c r="I779" s="45">
        <v>0.1</v>
      </c>
      <c r="J779" s="73"/>
      <c r="K779" s="11"/>
      <c r="L779" s="11">
        <f t="shared" si="15"/>
        <v>0.1</v>
      </c>
      <c r="M779" s="11"/>
    </row>
    <row r="780" spans="1:13" ht="12.75">
      <c r="A780" s="11">
        <v>338</v>
      </c>
      <c r="B780" s="73" t="s">
        <v>862</v>
      </c>
      <c r="C780" s="151" t="s">
        <v>860</v>
      </c>
      <c r="D780" s="73"/>
      <c r="E780" s="107" t="s">
        <v>1218</v>
      </c>
      <c r="F780" s="155"/>
      <c r="G780" s="11"/>
      <c r="H780" s="31" t="s">
        <v>736</v>
      </c>
      <c r="I780" s="45">
        <v>0.5</v>
      </c>
      <c r="J780" s="73"/>
      <c r="K780" s="45"/>
      <c r="L780" s="11">
        <f t="shared" si="15"/>
        <v>0.5</v>
      </c>
      <c r="M780" s="11"/>
    </row>
    <row r="781" spans="1:13" ht="12.75">
      <c r="A781" s="11">
        <v>223</v>
      </c>
      <c r="B781" s="73" t="s">
        <v>2092</v>
      </c>
      <c r="C781" s="12" t="s">
        <v>773</v>
      </c>
      <c r="D781" s="37" t="s">
        <v>377</v>
      </c>
      <c r="E781" s="31"/>
      <c r="F781" s="42"/>
      <c r="G781" s="31"/>
      <c r="H781" s="31"/>
      <c r="I781" s="11"/>
      <c r="J781" s="31" t="s">
        <v>96</v>
      </c>
      <c r="K781" s="11">
        <v>0.75</v>
      </c>
      <c r="L781" s="11">
        <f t="shared" si="15"/>
        <v>0.75</v>
      </c>
      <c r="M781" s="31"/>
    </row>
    <row r="782" spans="1:13" ht="12.75">
      <c r="A782" s="11">
        <v>77</v>
      </c>
      <c r="B782" s="81" t="s">
        <v>1831</v>
      </c>
      <c r="C782" s="31" t="s">
        <v>773</v>
      </c>
      <c r="D782" s="86"/>
      <c r="E782" s="37" t="s">
        <v>371</v>
      </c>
      <c r="F782" s="88"/>
      <c r="G782" s="78"/>
      <c r="H782" s="13"/>
      <c r="I782" s="11"/>
      <c r="J782" s="31" t="s">
        <v>403</v>
      </c>
      <c r="K782" s="11">
        <v>1.33</v>
      </c>
      <c r="L782" s="11">
        <f t="shared" si="15"/>
        <v>1.33</v>
      </c>
      <c r="M782" s="31"/>
    </row>
    <row r="783" spans="1:13" ht="12.75">
      <c r="A783" s="11">
        <v>178</v>
      </c>
      <c r="B783" s="150" t="s">
        <v>2093</v>
      </c>
      <c r="C783" s="31" t="s">
        <v>773</v>
      </c>
      <c r="D783" s="37"/>
      <c r="E783" s="123" t="s">
        <v>376</v>
      </c>
      <c r="F783" s="42"/>
      <c r="G783" s="31"/>
      <c r="H783" s="31"/>
      <c r="I783" s="45"/>
      <c r="J783" s="31" t="s">
        <v>479</v>
      </c>
      <c r="K783" s="11">
        <v>1</v>
      </c>
      <c r="L783" s="11">
        <f t="shared" si="15"/>
        <v>1</v>
      </c>
      <c r="M783" s="31"/>
    </row>
    <row r="784" spans="1:13" ht="12.75">
      <c r="A784" s="11">
        <v>339</v>
      </c>
      <c r="B784" s="73" t="s">
        <v>1366</v>
      </c>
      <c r="C784" s="151" t="s">
        <v>773</v>
      </c>
      <c r="D784" s="73"/>
      <c r="E784" s="107" t="s">
        <v>1296</v>
      </c>
      <c r="F784" s="91"/>
      <c r="G784" s="11"/>
      <c r="H784" s="31" t="s">
        <v>736</v>
      </c>
      <c r="I784" s="45">
        <v>0.5</v>
      </c>
      <c r="J784" s="73"/>
      <c r="K784" s="11"/>
      <c r="L784" s="11">
        <f t="shared" si="15"/>
        <v>0.5</v>
      </c>
      <c r="M784" s="11"/>
    </row>
    <row r="785" spans="1:13" ht="12.75">
      <c r="A785" s="11">
        <v>555</v>
      </c>
      <c r="B785" s="73" t="s">
        <v>1255</v>
      </c>
      <c r="C785" s="151" t="s">
        <v>244</v>
      </c>
      <c r="D785" s="73"/>
      <c r="E785" s="151" t="s">
        <v>1223</v>
      </c>
      <c r="F785" s="155"/>
      <c r="G785" s="11"/>
      <c r="H785" s="31" t="s">
        <v>713</v>
      </c>
      <c r="I785" s="45">
        <v>0.125</v>
      </c>
      <c r="J785" s="73"/>
      <c r="K785" s="45"/>
      <c r="L785" s="11">
        <f t="shared" si="15"/>
        <v>0.125</v>
      </c>
      <c r="M785" s="11"/>
    </row>
    <row r="786" spans="1:13" ht="12.75">
      <c r="A786" s="11">
        <v>340</v>
      </c>
      <c r="B786" s="73" t="s">
        <v>1269</v>
      </c>
      <c r="C786" s="151" t="s">
        <v>244</v>
      </c>
      <c r="D786" s="73"/>
      <c r="E786" s="107" t="s">
        <v>1228</v>
      </c>
      <c r="F786" s="91"/>
      <c r="G786" s="11"/>
      <c r="H786" s="31" t="s">
        <v>736</v>
      </c>
      <c r="I786" s="45">
        <v>0.5</v>
      </c>
      <c r="J786" s="73"/>
      <c r="K786" s="11"/>
      <c r="L786" s="11">
        <f t="shared" si="15"/>
        <v>0.5</v>
      </c>
      <c r="M786" s="11"/>
    </row>
    <row r="787" spans="1:13" ht="12.75">
      <c r="A787" s="11">
        <v>801</v>
      </c>
      <c r="B787" s="73" t="s">
        <v>946</v>
      </c>
      <c r="C787" s="151" t="s">
        <v>101</v>
      </c>
      <c r="D787" s="73"/>
      <c r="E787" s="107" t="s">
        <v>1457</v>
      </c>
      <c r="F787" s="91"/>
      <c r="G787" s="11"/>
      <c r="H787" s="31" t="s">
        <v>719</v>
      </c>
      <c r="I787" s="45">
        <v>0.1</v>
      </c>
      <c r="J787" s="73"/>
      <c r="K787" s="11"/>
      <c r="L787" s="11">
        <f t="shared" si="15"/>
        <v>0.1</v>
      </c>
      <c r="M787" s="11"/>
    </row>
    <row r="788" spans="1:13" ht="12.75">
      <c r="A788" s="11">
        <v>556</v>
      </c>
      <c r="B788" s="73" t="s">
        <v>1380</v>
      </c>
      <c r="C788" s="151" t="s">
        <v>33</v>
      </c>
      <c r="D788" s="73"/>
      <c r="E788" s="107" t="s">
        <v>1101</v>
      </c>
      <c r="F788" s="91"/>
      <c r="G788" s="11"/>
      <c r="H788" s="31" t="s">
        <v>713</v>
      </c>
      <c r="I788" s="45">
        <v>0.125</v>
      </c>
      <c r="J788" s="73"/>
      <c r="K788" s="11"/>
      <c r="L788" s="11">
        <f t="shared" si="15"/>
        <v>0.125</v>
      </c>
      <c r="M788" s="11"/>
    </row>
    <row r="789" spans="1:13" ht="12.75">
      <c r="A789" s="11">
        <v>802</v>
      </c>
      <c r="B789" s="73" t="s">
        <v>1310</v>
      </c>
      <c r="C789" s="151" t="s">
        <v>33</v>
      </c>
      <c r="D789" s="73"/>
      <c r="E789" s="107" t="s">
        <v>1292</v>
      </c>
      <c r="F789" s="91"/>
      <c r="G789" s="11"/>
      <c r="H789" s="31" t="s">
        <v>719</v>
      </c>
      <c r="I789" s="45">
        <v>0.1</v>
      </c>
      <c r="J789" s="73"/>
      <c r="K789" s="11"/>
      <c r="L789" s="11">
        <f t="shared" si="15"/>
        <v>0.1</v>
      </c>
      <c r="M789" s="11"/>
    </row>
    <row r="790" spans="1:13" ht="12.75">
      <c r="A790" s="11">
        <v>341</v>
      </c>
      <c r="B790" s="73" t="s">
        <v>2529</v>
      </c>
      <c r="C790" s="73" t="s">
        <v>1682</v>
      </c>
      <c r="D790" s="34" t="s">
        <v>2527</v>
      </c>
      <c r="E790" s="98"/>
      <c r="F790" s="91" t="s">
        <v>2522</v>
      </c>
      <c r="G790" s="11">
        <v>0.5</v>
      </c>
      <c r="H790" s="31"/>
      <c r="I790" s="11"/>
      <c r="J790" s="73"/>
      <c r="K790" s="11"/>
      <c r="L790" s="11">
        <f t="shared" si="15"/>
        <v>0.5</v>
      </c>
      <c r="M790" s="11"/>
    </row>
    <row r="791" spans="1:13" ht="12.75">
      <c r="A791" s="11">
        <v>342</v>
      </c>
      <c r="B791" s="73" t="s">
        <v>1473</v>
      </c>
      <c r="C791" s="151" t="s">
        <v>56</v>
      </c>
      <c r="D791" s="73"/>
      <c r="E791" s="107" t="s">
        <v>1457</v>
      </c>
      <c r="F791" s="91"/>
      <c r="G791" s="11"/>
      <c r="H791" s="31" t="s">
        <v>736</v>
      </c>
      <c r="I791" s="45">
        <v>0.5</v>
      </c>
      <c r="J791" s="73"/>
      <c r="K791" s="11"/>
      <c r="L791" s="11">
        <f t="shared" si="15"/>
        <v>0.5</v>
      </c>
      <c r="M791" s="11"/>
    </row>
    <row r="792" spans="1:13" ht="12.75">
      <c r="A792" s="11">
        <v>68</v>
      </c>
      <c r="B792" s="73" t="s">
        <v>30</v>
      </c>
      <c r="C792" s="31" t="s">
        <v>56</v>
      </c>
      <c r="D792" s="31"/>
      <c r="E792" s="37" t="s">
        <v>352</v>
      </c>
      <c r="F792" s="111" t="s">
        <v>2163</v>
      </c>
      <c r="G792" s="78">
        <v>1.5</v>
      </c>
      <c r="H792" s="13"/>
      <c r="I792" s="11"/>
      <c r="J792" s="31"/>
      <c r="K792" s="11"/>
      <c r="L792" s="11">
        <f t="shared" si="15"/>
        <v>1.5</v>
      </c>
      <c r="M792" s="31"/>
    </row>
    <row r="793" spans="1:13" ht="12.75">
      <c r="A793" s="11">
        <v>803</v>
      </c>
      <c r="B793" s="73" t="s">
        <v>285</v>
      </c>
      <c r="C793" s="151" t="s">
        <v>56</v>
      </c>
      <c r="D793" s="73"/>
      <c r="E793" s="107" t="s">
        <v>1192</v>
      </c>
      <c r="F793" s="155"/>
      <c r="G793" s="11"/>
      <c r="H793" s="31" t="s">
        <v>719</v>
      </c>
      <c r="I793" s="45">
        <v>0.1</v>
      </c>
      <c r="J793" s="73"/>
      <c r="K793" s="45"/>
      <c r="L793" s="11">
        <f t="shared" si="15"/>
        <v>0.1</v>
      </c>
      <c r="M793" s="11"/>
    </row>
    <row r="794" spans="1:13" ht="12.75">
      <c r="A794" s="11">
        <v>179</v>
      </c>
      <c r="B794" s="73" t="s">
        <v>2494</v>
      </c>
      <c r="C794" s="151" t="s">
        <v>176</v>
      </c>
      <c r="D794" s="73"/>
      <c r="E794" s="107" t="s">
        <v>500</v>
      </c>
      <c r="F794" s="155" t="s">
        <v>2495</v>
      </c>
      <c r="G794" s="11">
        <v>1</v>
      </c>
      <c r="H794" s="31"/>
      <c r="I794" s="45"/>
      <c r="J794" s="73"/>
      <c r="K794" s="45"/>
      <c r="L794" s="11">
        <f t="shared" si="15"/>
        <v>1</v>
      </c>
      <c r="M794" s="11"/>
    </row>
    <row r="795" spans="1:13" ht="12.75">
      <c r="A795" s="11">
        <v>12</v>
      </c>
      <c r="B795" s="81" t="s">
        <v>705</v>
      </c>
      <c r="C795" s="12" t="s">
        <v>176</v>
      </c>
      <c r="D795" s="86" t="s">
        <v>392</v>
      </c>
      <c r="E795" s="37"/>
      <c r="F795" s="37" t="s">
        <v>706</v>
      </c>
      <c r="G795" s="78">
        <v>0.5</v>
      </c>
      <c r="H795" s="13"/>
      <c r="I795" s="11"/>
      <c r="J795" s="31" t="s">
        <v>194</v>
      </c>
      <c r="K795" s="11">
        <v>2</v>
      </c>
      <c r="L795" s="11">
        <f t="shared" si="15"/>
        <v>2.5</v>
      </c>
      <c r="M795" s="31"/>
    </row>
    <row r="796" spans="1:13" ht="12.75">
      <c r="A796" s="11">
        <v>248</v>
      </c>
      <c r="B796" s="73" t="s">
        <v>2095</v>
      </c>
      <c r="C796" s="12" t="s">
        <v>176</v>
      </c>
      <c r="D796" s="37"/>
      <c r="E796" s="37" t="s">
        <v>396</v>
      </c>
      <c r="F796" s="42"/>
      <c r="G796" s="31"/>
      <c r="H796" s="31"/>
      <c r="I796" s="11"/>
      <c r="J796" s="31" t="s">
        <v>122</v>
      </c>
      <c r="K796" s="11">
        <v>0.6</v>
      </c>
      <c r="L796" s="11">
        <f t="shared" si="15"/>
        <v>0.6</v>
      </c>
      <c r="M796" s="31"/>
    </row>
    <row r="797" spans="1:13" ht="12.75">
      <c r="A797" s="11">
        <v>78</v>
      </c>
      <c r="B797" s="73" t="s">
        <v>2094</v>
      </c>
      <c r="C797" s="12" t="s">
        <v>176</v>
      </c>
      <c r="D797" s="31"/>
      <c r="E797" s="37" t="s">
        <v>369</v>
      </c>
      <c r="F797" s="42"/>
      <c r="G797" s="31"/>
      <c r="H797" s="13"/>
      <c r="I797" s="11"/>
      <c r="J797" s="31" t="s">
        <v>389</v>
      </c>
      <c r="K797" s="11">
        <v>1.33</v>
      </c>
      <c r="L797" s="11">
        <f t="shared" si="15"/>
        <v>1.33</v>
      </c>
      <c r="M797" s="31"/>
    </row>
    <row r="798" spans="1:13" ht="12.75">
      <c r="A798" s="11">
        <v>804</v>
      </c>
      <c r="B798" s="73" t="s">
        <v>1233</v>
      </c>
      <c r="C798" s="151" t="s">
        <v>176</v>
      </c>
      <c r="D798" s="73"/>
      <c r="E798" s="107" t="s">
        <v>1218</v>
      </c>
      <c r="F798" s="155"/>
      <c r="G798" s="11"/>
      <c r="H798" s="31" t="s">
        <v>719</v>
      </c>
      <c r="I798" s="45">
        <v>0.1</v>
      </c>
      <c r="J798" s="73"/>
      <c r="K798" s="45"/>
      <c r="L798" s="11">
        <f aca="true" t="shared" si="16" ref="L798:L823">K798+I798+G798</f>
        <v>0.1</v>
      </c>
      <c r="M798" s="11"/>
    </row>
    <row r="799" spans="1:13" ht="12.75">
      <c r="A799" s="11">
        <v>473</v>
      </c>
      <c r="B799" s="73" t="s">
        <v>1328</v>
      </c>
      <c r="C799" s="151" t="s">
        <v>1173</v>
      </c>
      <c r="D799" s="73"/>
      <c r="E799" s="107" t="s">
        <v>1308</v>
      </c>
      <c r="F799" s="91"/>
      <c r="G799" s="11"/>
      <c r="H799" s="31" t="s">
        <v>729</v>
      </c>
      <c r="I799" s="45">
        <v>0.167</v>
      </c>
      <c r="J799" s="73"/>
      <c r="K799" s="11"/>
      <c r="L799" s="11">
        <f t="shared" si="16"/>
        <v>0.167</v>
      </c>
      <c r="M799" s="11"/>
    </row>
    <row r="800" spans="1:13" ht="12.75">
      <c r="A800" s="11">
        <v>557</v>
      </c>
      <c r="B800" s="73" t="s">
        <v>1172</v>
      </c>
      <c r="C800" s="151" t="s">
        <v>1173</v>
      </c>
      <c r="D800" s="73"/>
      <c r="E800" s="107" t="s">
        <v>1170</v>
      </c>
      <c r="F800" s="155"/>
      <c r="G800" s="11"/>
      <c r="H800" s="31" t="s">
        <v>713</v>
      </c>
      <c r="I800" s="45">
        <v>0.125</v>
      </c>
      <c r="J800" s="73"/>
      <c r="K800" s="45"/>
      <c r="L800" s="11">
        <f t="shared" si="16"/>
        <v>0.125</v>
      </c>
      <c r="M800" s="11"/>
    </row>
    <row r="801" spans="1:13" ht="12.75">
      <c r="A801" s="11">
        <v>13</v>
      </c>
      <c r="B801" s="150" t="s">
        <v>366</v>
      </c>
      <c r="C801" s="150" t="s">
        <v>365</v>
      </c>
      <c r="D801" s="37"/>
      <c r="E801" s="150" t="s">
        <v>368</v>
      </c>
      <c r="F801" s="31" t="s">
        <v>2538</v>
      </c>
      <c r="G801" s="31">
        <v>0.5</v>
      </c>
      <c r="H801" s="13"/>
      <c r="I801" s="11"/>
      <c r="J801" s="31" t="s">
        <v>194</v>
      </c>
      <c r="K801" s="11">
        <v>2</v>
      </c>
      <c r="L801" s="11">
        <f t="shared" si="16"/>
        <v>2.5</v>
      </c>
      <c r="M801" s="31"/>
    </row>
    <row r="802" spans="1:13" ht="12.75">
      <c r="A802" s="11">
        <v>558</v>
      </c>
      <c r="B802" s="73" t="s">
        <v>1378</v>
      </c>
      <c r="C802" s="151" t="s">
        <v>365</v>
      </c>
      <c r="D802" s="73"/>
      <c r="E802" s="107" t="s">
        <v>1101</v>
      </c>
      <c r="F802" s="91"/>
      <c r="G802" s="11"/>
      <c r="H802" s="31" t="s">
        <v>713</v>
      </c>
      <c r="I802" s="45">
        <v>0.125</v>
      </c>
      <c r="J802" s="73"/>
      <c r="K802" s="11"/>
      <c r="L802" s="11">
        <f t="shared" si="16"/>
        <v>0.125</v>
      </c>
      <c r="M802" s="11"/>
    </row>
    <row r="803" spans="1:13" ht="12.75">
      <c r="A803" s="11">
        <v>474</v>
      </c>
      <c r="B803" s="73" t="s">
        <v>753</v>
      </c>
      <c r="C803" s="151" t="s">
        <v>365</v>
      </c>
      <c r="D803" s="73"/>
      <c r="E803" s="107" t="s">
        <v>1296</v>
      </c>
      <c r="F803" s="91"/>
      <c r="G803" s="11"/>
      <c r="H803" s="31" t="s">
        <v>729</v>
      </c>
      <c r="I803" s="45">
        <v>0.167</v>
      </c>
      <c r="J803" s="73"/>
      <c r="K803" s="11"/>
      <c r="L803" s="11">
        <f t="shared" si="16"/>
        <v>0.167</v>
      </c>
      <c r="M803" s="11"/>
    </row>
    <row r="804" spans="1:13" ht="12.75">
      <c r="A804" s="11">
        <v>343</v>
      </c>
      <c r="B804" s="73" t="s">
        <v>1332</v>
      </c>
      <c r="C804" s="151" t="s">
        <v>365</v>
      </c>
      <c r="D804" s="73"/>
      <c r="E804" s="107" t="s">
        <v>1308</v>
      </c>
      <c r="F804" s="91"/>
      <c r="G804" s="11"/>
      <c r="H804" s="31" t="s">
        <v>736</v>
      </c>
      <c r="I804" s="45">
        <v>0.5</v>
      </c>
      <c r="J804" s="73"/>
      <c r="K804" s="11"/>
      <c r="L804" s="11">
        <f t="shared" si="16"/>
        <v>0.5</v>
      </c>
      <c r="M804" s="11"/>
    </row>
    <row r="805" spans="1:13" ht="12.75">
      <c r="A805" s="11">
        <v>805</v>
      </c>
      <c r="B805" s="73" t="s">
        <v>939</v>
      </c>
      <c r="C805" s="151" t="s">
        <v>365</v>
      </c>
      <c r="D805" s="73"/>
      <c r="E805" s="107" t="s">
        <v>1292</v>
      </c>
      <c r="F805" s="91"/>
      <c r="G805" s="11"/>
      <c r="H805" s="31" t="s">
        <v>719</v>
      </c>
      <c r="I805" s="45">
        <v>0.1</v>
      </c>
      <c r="J805" s="73"/>
      <c r="K805" s="11"/>
      <c r="L805" s="11">
        <f t="shared" si="16"/>
        <v>0.1</v>
      </c>
      <c r="M805" s="11"/>
    </row>
    <row r="806" spans="1:13" ht="12.75">
      <c r="A806" s="11">
        <v>806</v>
      </c>
      <c r="B806" s="73" t="s">
        <v>160</v>
      </c>
      <c r="C806" s="151" t="s">
        <v>250</v>
      </c>
      <c r="D806" s="73"/>
      <c r="E806" s="107" t="s">
        <v>1203</v>
      </c>
      <c r="F806" s="91"/>
      <c r="G806" s="11"/>
      <c r="H806" s="31" t="s">
        <v>719</v>
      </c>
      <c r="I806" s="45">
        <v>0.1</v>
      </c>
      <c r="J806" s="73"/>
      <c r="K806" s="11"/>
      <c r="L806" s="11">
        <f t="shared" si="16"/>
        <v>0.1</v>
      </c>
      <c r="M806" s="11"/>
    </row>
    <row r="807" spans="1:13" ht="12.75">
      <c r="A807" s="11">
        <v>807</v>
      </c>
      <c r="B807" s="73" t="s">
        <v>1395</v>
      </c>
      <c r="C807" s="151" t="s">
        <v>620</v>
      </c>
      <c r="D807" s="73"/>
      <c r="E807" s="107" t="s">
        <v>1185</v>
      </c>
      <c r="F807" s="91"/>
      <c r="G807" s="11"/>
      <c r="H807" s="31" t="s">
        <v>719</v>
      </c>
      <c r="I807" s="45">
        <v>0.1</v>
      </c>
      <c r="J807" s="73"/>
      <c r="K807" s="11"/>
      <c r="L807" s="11">
        <f t="shared" si="16"/>
        <v>0.1</v>
      </c>
      <c r="M807" s="11"/>
    </row>
    <row r="808" spans="1:13" ht="12.75">
      <c r="A808" s="11">
        <v>808</v>
      </c>
      <c r="B808" s="73" t="s">
        <v>1357</v>
      </c>
      <c r="C808" s="151" t="s">
        <v>620</v>
      </c>
      <c r="D808" s="73"/>
      <c r="E808" s="107" t="s">
        <v>1072</v>
      </c>
      <c r="F808" s="91"/>
      <c r="G808" s="11"/>
      <c r="H808" s="31" t="s">
        <v>719</v>
      </c>
      <c r="I808" s="45">
        <v>0.1</v>
      </c>
      <c r="J808" s="73"/>
      <c r="K808" s="11"/>
      <c r="L808" s="11">
        <f t="shared" si="16"/>
        <v>0.1</v>
      </c>
      <c r="M808" s="11"/>
    </row>
    <row r="809" spans="1:13" ht="12.75">
      <c r="A809" s="11">
        <v>180</v>
      </c>
      <c r="B809" s="73" t="s">
        <v>2097</v>
      </c>
      <c r="C809" s="31" t="s">
        <v>620</v>
      </c>
      <c r="D809" s="37"/>
      <c r="E809" s="31" t="s">
        <v>376</v>
      </c>
      <c r="F809" s="88"/>
      <c r="G809" s="31"/>
      <c r="H809" s="13"/>
      <c r="I809" s="11"/>
      <c r="J809" s="31" t="s">
        <v>479</v>
      </c>
      <c r="K809" s="11">
        <v>1</v>
      </c>
      <c r="L809" s="11">
        <f t="shared" si="16"/>
        <v>1</v>
      </c>
      <c r="M809" s="31"/>
    </row>
    <row r="810" spans="1:13" ht="12.75">
      <c r="A810" s="11">
        <v>809</v>
      </c>
      <c r="B810" s="73" t="s">
        <v>940</v>
      </c>
      <c r="C810" s="151" t="s">
        <v>620</v>
      </c>
      <c r="D810" s="73"/>
      <c r="E810" s="107" t="s">
        <v>1194</v>
      </c>
      <c r="F810" s="91"/>
      <c r="G810" s="11"/>
      <c r="H810" s="31" t="s">
        <v>719</v>
      </c>
      <c r="I810" s="45">
        <v>0.1</v>
      </c>
      <c r="J810" s="73"/>
      <c r="K810" s="11"/>
      <c r="L810" s="11">
        <f t="shared" si="16"/>
        <v>0.1</v>
      </c>
      <c r="M810" s="11"/>
    </row>
    <row r="811" spans="1:13" ht="12.75">
      <c r="A811" s="11">
        <v>181</v>
      </c>
      <c r="B811" s="73" t="s">
        <v>2096</v>
      </c>
      <c r="C811" s="12" t="s">
        <v>620</v>
      </c>
      <c r="D811" s="37"/>
      <c r="E811" s="31" t="s">
        <v>396</v>
      </c>
      <c r="F811" s="31"/>
      <c r="G811" s="31"/>
      <c r="H811" s="13"/>
      <c r="I811" s="11"/>
      <c r="J811" s="31" t="s">
        <v>97</v>
      </c>
      <c r="K811" s="11">
        <v>1</v>
      </c>
      <c r="L811" s="11">
        <f t="shared" si="16"/>
        <v>1</v>
      </c>
      <c r="M811" s="31"/>
    </row>
    <row r="812" spans="1:13" ht="12.75">
      <c r="A812" s="11">
        <v>810</v>
      </c>
      <c r="B812" s="73" t="s">
        <v>1433</v>
      </c>
      <c r="C812" s="151" t="s">
        <v>57</v>
      </c>
      <c r="D812" s="73"/>
      <c r="E812" s="102" t="s">
        <v>1057</v>
      </c>
      <c r="F812" s="91"/>
      <c r="G812" s="11"/>
      <c r="H812" s="31" t="s">
        <v>719</v>
      </c>
      <c r="I812" s="45">
        <v>0.1</v>
      </c>
      <c r="J812" s="73"/>
      <c r="K812" s="11"/>
      <c r="L812" s="11">
        <f t="shared" si="16"/>
        <v>0.1</v>
      </c>
      <c r="M812" s="11"/>
    </row>
    <row r="813" spans="1:13" ht="12.75">
      <c r="A813" s="11">
        <v>87</v>
      </c>
      <c r="B813" s="14" t="s">
        <v>621</v>
      </c>
      <c r="C813" s="94" t="s">
        <v>57</v>
      </c>
      <c r="D813" s="31"/>
      <c r="E813" s="94" t="s">
        <v>622</v>
      </c>
      <c r="F813" s="224" t="s">
        <v>624</v>
      </c>
      <c r="G813" s="31">
        <v>1</v>
      </c>
      <c r="H813" s="31" t="s">
        <v>802</v>
      </c>
      <c r="I813" s="11">
        <v>0.25</v>
      </c>
      <c r="J813" s="31"/>
      <c r="K813" s="11"/>
      <c r="L813" s="11">
        <f t="shared" si="16"/>
        <v>1.25</v>
      </c>
      <c r="M813" s="31"/>
    </row>
    <row r="814" spans="1:13" ht="12.75">
      <c r="A814" s="11">
        <v>344</v>
      </c>
      <c r="B814" s="227" t="s">
        <v>2135</v>
      </c>
      <c r="C814" s="73" t="s">
        <v>57</v>
      </c>
      <c r="D814" s="73"/>
      <c r="E814" s="163" t="s">
        <v>1570</v>
      </c>
      <c r="F814" s="12"/>
      <c r="G814" s="11"/>
      <c r="H814" s="163" t="s">
        <v>1559</v>
      </c>
      <c r="I814" s="351">
        <v>0.5</v>
      </c>
      <c r="J814" s="73"/>
      <c r="K814" s="11"/>
      <c r="L814" s="11">
        <f t="shared" si="16"/>
        <v>0.5</v>
      </c>
      <c r="M814" s="11"/>
    </row>
    <row r="815" spans="1:13" ht="12.75">
      <c r="A815" s="11">
        <v>811</v>
      </c>
      <c r="B815" s="73" t="s">
        <v>1450</v>
      </c>
      <c r="C815" s="151" t="s">
        <v>57</v>
      </c>
      <c r="D815" s="73"/>
      <c r="E815" s="107" t="s">
        <v>1060</v>
      </c>
      <c r="F815" s="91"/>
      <c r="G815" s="11"/>
      <c r="H815" s="31" t="s">
        <v>719</v>
      </c>
      <c r="I815" s="45">
        <v>0.1</v>
      </c>
      <c r="J815" s="73"/>
      <c r="K815" s="11"/>
      <c r="L815" s="11">
        <f t="shared" si="16"/>
        <v>0.1</v>
      </c>
      <c r="M815" s="11"/>
    </row>
    <row r="816" spans="1:13" ht="12.75">
      <c r="A816" s="11">
        <v>812</v>
      </c>
      <c r="B816" s="73" t="s">
        <v>63</v>
      </c>
      <c r="C816" s="151" t="s">
        <v>1396</v>
      </c>
      <c r="D816" s="73"/>
      <c r="E816" s="107" t="s">
        <v>1101</v>
      </c>
      <c r="F816" s="91"/>
      <c r="G816" s="11"/>
      <c r="H816" s="31" t="s">
        <v>719</v>
      </c>
      <c r="I816" s="45">
        <v>0.1</v>
      </c>
      <c r="J816" s="73"/>
      <c r="K816" s="11"/>
      <c r="L816" s="11">
        <f t="shared" si="16"/>
        <v>0.1</v>
      </c>
      <c r="M816" s="11"/>
    </row>
    <row r="817" spans="1:13" ht="12.75">
      <c r="A817" s="11">
        <v>224</v>
      </c>
      <c r="B817" s="73" t="s">
        <v>36</v>
      </c>
      <c r="C817" s="12" t="s">
        <v>1981</v>
      </c>
      <c r="D817" s="37" t="s">
        <v>394</v>
      </c>
      <c r="E817" s="37"/>
      <c r="F817" s="42"/>
      <c r="G817" s="31"/>
      <c r="H817" s="13"/>
      <c r="I817" s="11"/>
      <c r="J817" s="31" t="s">
        <v>96</v>
      </c>
      <c r="K817" s="11">
        <v>0.75</v>
      </c>
      <c r="L817" s="11">
        <f t="shared" si="16"/>
        <v>0.75</v>
      </c>
      <c r="M817" s="31"/>
    </row>
    <row r="818" spans="1:13" ht="12.75">
      <c r="A818" s="11">
        <v>182</v>
      </c>
      <c r="B818" s="150" t="s">
        <v>2098</v>
      </c>
      <c r="C818" s="12" t="s">
        <v>124</v>
      </c>
      <c r="D818" s="37" t="s">
        <v>381</v>
      </c>
      <c r="E818" s="37"/>
      <c r="F818" s="42"/>
      <c r="G818" s="31"/>
      <c r="H818" s="31"/>
      <c r="I818" s="11"/>
      <c r="J818" s="31" t="s">
        <v>97</v>
      </c>
      <c r="K818" s="11">
        <v>1</v>
      </c>
      <c r="L818" s="11">
        <f t="shared" si="16"/>
        <v>1</v>
      </c>
      <c r="M818" s="31"/>
    </row>
    <row r="819" spans="1:13" ht="12.75">
      <c r="A819" s="11">
        <v>559</v>
      </c>
      <c r="B819" s="73" t="s">
        <v>1256</v>
      </c>
      <c r="C819" s="151" t="s">
        <v>124</v>
      </c>
      <c r="D819" s="73"/>
      <c r="E819" s="107" t="s">
        <v>1223</v>
      </c>
      <c r="F819" s="155"/>
      <c r="G819" s="11"/>
      <c r="H819" s="31" t="s">
        <v>713</v>
      </c>
      <c r="I819" s="45">
        <v>0.125</v>
      </c>
      <c r="J819" s="73"/>
      <c r="K819" s="45"/>
      <c r="L819" s="11">
        <f t="shared" si="16"/>
        <v>0.125</v>
      </c>
      <c r="M819" s="11"/>
    </row>
    <row r="820" spans="1:13" ht="12.75">
      <c r="A820" s="11">
        <v>183</v>
      </c>
      <c r="B820" s="150" t="s">
        <v>2099</v>
      </c>
      <c r="C820" s="31" t="s">
        <v>124</v>
      </c>
      <c r="D820" s="37"/>
      <c r="E820" s="150" t="s">
        <v>496</v>
      </c>
      <c r="F820" s="42"/>
      <c r="G820" s="31"/>
      <c r="H820" s="31"/>
      <c r="I820" s="11"/>
      <c r="J820" s="31" t="s">
        <v>479</v>
      </c>
      <c r="K820" s="11">
        <v>1</v>
      </c>
      <c r="L820" s="11">
        <f t="shared" si="16"/>
        <v>1</v>
      </c>
      <c r="M820" s="31"/>
    </row>
    <row r="821" spans="1:13" ht="25.5">
      <c r="A821" s="11">
        <v>184</v>
      </c>
      <c r="B821" s="73" t="s">
        <v>2099</v>
      </c>
      <c r="C821" s="73" t="s">
        <v>124</v>
      </c>
      <c r="D821" s="34"/>
      <c r="E821" s="98" t="s">
        <v>2664</v>
      </c>
      <c r="F821" s="91"/>
      <c r="G821" s="11"/>
      <c r="H821" s="31"/>
      <c r="I821" s="11"/>
      <c r="J821" s="14" t="s">
        <v>2665</v>
      </c>
      <c r="K821" s="11">
        <v>1</v>
      </c>
      <c r="L821" s="11">
        <f t="shared" si="16"/>
        <v>1</v>
      </c>
      <c r="M821" s="11"/>
    </row>
    <row r="822" spans="1:13" ht="12.75">
      <c r="A822" s="11">
        <v>345</v>
      </c>
      <c r="B822" s="73" t="s">
        <v>1343</v>
      </c>
      <c r="C822" s="151" t="s">
        <v>124</v>
      </c>
      <c r="D822" s="73"/>
      <c r="E822" s="107" t="s">
        <v>1292</v>
      </c>
      <c r="F822" s="91"/>
      <c r="G822" s="11"/>
      <c r="H822" s="31" t="s">
        <v>736</v>
      </c>
      <c r="I822" s="45">
        <v>0.5</v>
      </c>
      <c r="J822" s="73"/>
      <c r="K822" s="11"/>
      <c r="L822" s="11">
        <f t="shared" si="16"/>
        <v>0.5</v>
      </c>
      <c r="M822" s="11"/>
    </row>
    <row r="823" spans="1:13" ht="12.75">
      <c r="A823" s="11">
        <v>813</v>
      </c>
      <c r="B823" s="73" t="s">
        <v>560</v>
      </c>
      <c r="C823" s="151" t="s">
        <v>124</v>
      </c>
      <c r="D823" s="73"/>
      <c r="E823" s="107" t="s">
        <v>1101</v>
      </c>
      <c r="F823" s="91"/>
      <c r="G823" s="11"/>
      <c r="H823" s="31" t="s">
        <v>719</v>
      </c>
      <c r="I823" s="45">
        <v>0.1</v>
      </c>
      <c r="J823" s="73"/>
      <c r="K823" s="11"/>
      <c r="L823" s="11">
        <f t="shared" si="16"/>
        <v>0.1</v>
      </c>
      <c r="M823" s="11"/>
    </row>
    <row r="825" spans="1:15" s="377" customFormat="1" ht="42" customHeight="1">
      <c r="A825" s="373"/>
      <c r="B825" s="413" t="s">
        <v>2677</v>
      </c>
      <c r="C825" s="413"/>
      <c r="D825" s="413"/>
      <c r="E825" s="374"/>
      <c r="F825" s="375"/>
      <c r="G825" s="376"/>
      <c r="H825" s="414" t="s">
        <v>2678</v>
      </c>
      <c r="I825" s="413"/>
      <c r="J825" s="413"/>
      <c r="K825" s="373"/>
      <c r="L825" s="376"/>
      <c r="M825" s="373"/>
      <c r="N825" s="373"/>
      <c r="O825" s="373"/>
    </row>
    <row r="826" spans="1:15" s="377" customFormat="1" ht="16.5">
      <c r="A826" s="373"/>
      <c r="B826" s="378"/>
      <c r="C826" s="378"/>
      <c r="D826" s="374"/>
      <c r="E826" s="374"/>
      <c r="F826" s="375"/>
      <c r="G826" s="376"/>
      <c r="H826" s="378"/>
      <c r="I826" s="376"/>
      <c r="J826" s="378"/>
      <c r="K826" s="373"/>
      <c r="L826" s="376"/>
      <c r="M826" s="373"/>
      <c r="N826" s="373"/>
      <c r="O826" s="373"/>
    </row>
    <row r="827" spans="1:15" s="377" customFormat="1" ht="16.5">
      <c r="A827" s="373"/>
      <c r="B827" s="378"/>
      <c r="C827" s="378"/>
      <c r="D827" s="374"/>
      <c r="E827" s="374"/>
      <c r="F827" s="375"/>
      <c r="G827" s="376"/>
      <c r="H827" s="378"/>
      <c r="I827" s="376"/>
      <c r="J827" s="378"/>
      <c r="K827" s="373"/>
      <c r="L827" s="376"/>
      <c r="M827" s="373"/>
      <c r="N827" s="373"/>
      <c r="O827" s="373"/>
    </row>
    <row r="828" spans="1:15" s="377" customFormat="1" ht="16.5">
      <c r="A828" s="373"/>
      <c r="B828" s="378"/>
      <c r="C828" s="378"/>
      <c r="D828" s="374"/>
      <c r="E828" s="374"/>
      <c r="F828" s="375"/>
      <c r="G828" s="376"/>
      <c r="H828" s="378"/>
      <c r="I828" s="376"/>
      <c r="J828" s="378"/>
      <c r="K828" s="373"/>
      <c r="L828" s="376"/>
      <c r="M828" s="373"/>
      <c r="N828" s="373"/>
      <c r="O828" s="373"/>
    </row>
    <row r="829" spans="1:15" s="377" customFormat="1" ht="16.5">
      <c r="A829" s="373"/>
      <c r="B829" s="378"/>
      <c r="C829" s="378"/>
      <c r="D829" s="374"/>
      <c r="E829" s="374"/>
      <c r="F829" s="375"/>
      <c r="G829" s="376"/>
      <c r="H829" s="378"/>
      <c r="I829" s="376"/>
      <c r="J829" s="378"/>
      <c r="K829" s="373"/>
      <c r="L829" s="376"/>
      <c r="M829" s="373"/>
      <c r="N829" s="373"/>
      <c r="O829" s="373"/>
    </row>
    <row r="830" spans="1:15" s="377" customFormat="1" ht="16.5">
      <c r="A830" s="373"/>
      <c r="B830" s="413" t="s">
        <v>2680</v>
      </c>
      <c r="C830" s="413"/>
      <c r="D830" s="413"/>
      <c r="E830" s="374"/>
      <c r="F830" s="375"/>
      <c r="G830" s="376"/>
      <c r="H830" s="413" t="s">
        <v>2679</v>
      </c>
      <c r="I830" s="413"/>
      <c r="J830" s="413"/>
      <c r="K830" s="373"/>
      <c r="L830" s="376"/>
      <c r="M830" s="373"/>
      <c r="N830" s="373"/>
      <c r="O830" s="373"/>
    </row>
  </sheetData>
  <sheetProtection/>
  <mergeCells count="7">
    <mergeCell ref="A3:M3"/>
    <mergeCell ref="A2:M2"/>
    <mergeCell ref="A4:L4"/>
    <mergeCell ref="B825:D825"/>
    <mergeCell ref="H825:J825"/>
    <mergeCell ref="B830:D830"/>
    <mergeCell ref="H830:J830"/>
  </mergeCells>
  <printOptions/>
  <pageMargins left="0.5" right="0.25" top="0.5" bottom="0.5"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R111"/>
  <sheetViews>
    <sheetView zoomScalePageLayoutView="0" workbookViewId="0" topLeftCell="A1">
      <selection activeCell="N4" sqref="N4"/>
    </sheetView>
  </sheetViews>
  <sheetFormatPr defaultColWidth="9.140625" defaultRowHeight="12.75"/>
  <cols>
    <col min="1" max="1" width="4.421875" style="21" customWidth="1"/>
    <col min="2" max="2" width="17.57421875" style="21" customWidth="1"/>
    <col min="3" max="3" width="9.57421875" style="24" customWidth="1"/>
    <col min="4" max="4" width="13.57421875" style="113" customWidth="1"/>
    <col min="5" max="5" width="18.8515625" style="72" bestFit="1" customWidth="1"/>
    <col min="6" max="6" width="5.57421875" style="71" bestFit="1" customWidth="1"/>
    <col min="7" max="7" width="19.8515625" style="24" customWidth="1"/>
    <col min="8" max="8" width="5.140625" style="71" bestFit="1" customWidth="1"/>
    <col min="9" max="9" width="15.8515625" style="71" bestFit="1" customWidth="1"/>
    <col min="10" max="10" width="5.57421875" style="21" bestFit="1" customWidth="1"/>
    <col min="11" max="11" width="9.7109375" style="21" bestFit="1" customWidth="1"/>
    <col min="12" max="12" width="12.28125" style="21" customWidth="1"/>
    <col min="13" max="13" width="7.00390625" style="21" customWidth="1"/>
    <col min="14" max="16384" width="9.140625" style="71" customWidth="1"/>
  </cols>
  <sheetData>
    <row r="1" spans="1:13" s="90" customFormat="1" ht="15.75">
      <c r="A1" s="3"/>
      <c r="B1" s="3"/>
      <c r="D1" s="35"/>
      <c r="E1" s="99"/>
      <c r="F1" s="92"/>
      <c r="G1" s="4"/>
      <c r="H1" s="135"/>
      <c r="I1" s="136"/>
      <c r="J1" s="136"/>
      <c r="K1" s="136"/>
      <c r="L1" s="136"/>
      <c r="M1" s="4"/>
    </row>
    <row r="2" spans="1:12" ht="18.75">
      <c r="A2" s="424" t="s">
        <v>78</v>
      </c>
      <c r="B2" s="424"/>
      <c r="C2" s="424"/>
      <c r="D2" s="424"/>
      <c r="E2" s="424"/>
      <c r="F2" s="424"/>
      <c r="G2" s="424"/>
      <c r="H2" s="424"/>
      <c r="I2" s="424"/>
      <c r="J2" s="424"/>
      <c r="K2" s="424"/>
      <c r="L2" s="424"/>
    </row>
    <row r="3" spans="1:12" ht="22.5" customHeight="1">
      <c r="A3" s="424" t="s">
        <v>14</v>
      </c>
      <c r="B3" s="424"/>
      <c r="C3" s="424"/>
      <c r="D3" s="424"/>
      <c r="E3" s="424"/>
      <c r="F3" s="424"/>
      <c r="G3" s="424"/>
      <c r="H3" s="424"/>
      <c r="I3" s="424"/>
      <c r="J3" s="424"/>
      <c r="K3" s="424"/>
      <c r="L3" s="424"/>
    </row>
    <row r="4" spans="1:18" s="325" customFormat="1" ht="18" customHeight="1">
      <c r="A4" s="421" t="s">
        <v>2682</v>
      </c>
      <c r="B4" s="422"/>
      <c r="C4" s="422"/>
      <c r="D4" s="422"/>
      <c r="E4" s="422"/>
      <c r="F4" s="422"/>
      <c r="G4" s="422"/>
      <c r="H4" s="422"/>
      <c r="I4" s="422"/>
      <c r="J4" s="422"/>
      <c r="K4" s="422"/>
      <c r="L4" s="422"/>
      <c r="M4" s="323"/>
      <c r="N4" s="324"/>
      <c r="O4" s="324"/>
      <c r="P4" s="324"/>
      <c r="Q4" s="324"/>
      <c r="R4" s="324"/>
    </row>
    <row r="5" spans="1:12" s="112" customFormat="1" ht="12.75">
      <c r="A5" s="8"/>
      <c r="B5" s="8"/>
      <c r="C5" s="24"/>
      <c r="D5" s="24"/>
      <c r="E5" s="21"/>
      <c r="F5" s="21"/>
      <c r="G5" s="21"/>
      <c r="H5" s="21"/>
      <c r="I5" s="21"/>
      <c r="J5" s="21"/>
      <c r="K5" s="16"/>
      <c r="L5" s="16"/>
    </row>
    <row r="6" spans="1:13" s="8" customFormat="1" ht="12.75">
      <c r="A6" s="7" t="s">
        <v>0</v>
      </c>
      <c r="B6" s="7" t="s">
        <v>1</v>
      </c>
      <c r="C6" s="7" t="s">
        <v>2</v>
      </c>
      <c r="D6" s="27" t="s">
        <v>3</v>
      </c>
      <c r="E6" s="60" t="s">
        <v>4</v>
      </c>
      <c r="F6" s="7" t="s">
        <v>5</v>
      </c>
      <c r="G6" s="7" t="s">
        <v>6</v>
      </c>
      <c r="H6" s="7" t="s">
        <v>7</v>
      </c>
      <c r="I6" s="7" t="s">
        <v>10</v>
      </c>
      <c r="J6" s="7" t="s">
        <v>5</v>
      </c>
      <c r="K6" s="7" t="s">
        <v>8</v>
      </c>
      <c r="L6" s="64" t="s">
        <v>9</v>
      </c>
      <c r="M6" s="16"/>
    </row>
    <row r="7" spans="1:12" s="137" customFormat="1" ht="12.75">
      <c r="A7" s="55">
        <v>1</v>
      </c>
      <c r="B7" s="7" t="s">
        <v>2171</v>
      </c>
      <c r="C7" s="7" t="s">
        <v>619</v>
      </c>
      <c r="D7" s="287" t="s">
        <v>410</v>
      </c>
      <c r="E7" s="60"/>
      <c r="F7" s="7"/>
      <c r="G7" s="7"/>
      <c r="H7" s="7"/>
      <c r="I7" s="7" t="s">
        <v>421</v>
      </c>
      <c r="J7" s="7">
        <v>4</v>
      </c>
      <c r="K7" s="7">
        <f aca="true" t="shared" si="0" ref="K7:K38">J7+H7+F7</f>
        <v>4</v>
      </c>
      <c r="L7" s="64"/>
    </row>
    <row r="8" spans="1:12" s="137" customFormat="1" ht="12.75">
      <c r="A8" s="55">
        <v>2</v>
      </c>
      <c r="B8" s="55" t="s">
        <v>1716</v>
      </c>
      <c r="C8" s="55" t="s">
        <v>151</v>
      </c>
      <c r="D8" s="154" t="s">
        <v>411</v>
      </c>
      <c r="E8" s="105"/>
      <c r="F8" s="55"/>
      <c r="G8" s="12" t="s">
        <v>1540</v>
      </c>
      <c r="H8" s="55">
        <v>0.5</v>
      </c>
      <c r="I8" s="55" t="s">
        <v>88</v>
      </c>
      <c r="J8" s="55">
        <v>3</v>
      </c>
      <c r="K8" s="55">
        <f t="shared" si="0"/>
        <v>3.5</v>
      </c>
      <c r="L8" s="47"/>
    </row>
    <row r="9" spans="1:12" ht="25.5">
      <c r="A9" s="55">
        <v>3</v>
      </c>
      <c r="B9" s="55" t="s">
        <v>1822</v>
      </c>
      <c r="C9" s="55" t="s">
        <v>45</v>
      </c>
      <c r="D9" s="154" t="s">
        <v>414</v>
      </c>
      <c r="E9" s="111" t="s">
        <v>609</v>
      </c>
      <c r="F9" s="55">
        <v>1</v>
      </c>
      <c r="G9" s="14" t="s">
        <v>2212</v>
      </c>
      <c r="H9" s="55">
        <v>0.63</v>
      </c>
      <c r="I9" s="55" t="s">
        <v>87</v>
      </c>
      <c r="J9" s="55">
        <v>1.5</v>
      </c>
      <c r="K9" s="55">
        <f t="shared" si="0"/>
        <v>3.13</v>
      </c>
      <c r="L9" s="47"/>
    </row>
    <row r="10" spans="1:12" ht="12.75">
      <c r="A10" s="55">
        <v>4</v>
      </c>
      <c r="B10" s="55" t="s">
        <v>1988</v>
      </c>
      <c r="C10" s="55" t="s">
        <v>247</v>
      </c>
      <c r="D10" s="154" t="s">
        <v>420</v>
      </c>
      <c r="E10" s="105"/>
      <c r="F10" s="55"/>
      <c r="G10" s="55"/>
      <c r="H10" s="55"/>
      <c r="I10" s="55" t="s">
        <v>88</v>
      </c>
      <c r="J10" s="55">
        <v>3</v>
      </c>
      <c r="K10" s="55">
        <f t="shared" si="0"/>
        <v>3</v>
      </c>
      <c r="L10" s="47"/>
    </row>
    <row r="11" spans="1:12" ht="12.75">
      <c r="A11" s="55">
        <v>5</v>
      </c>
      <c r="B11" s="55" t="s">
        <v>2170</v>
      </c>
      <c r="C11" s="55" t="s">
        <v>54</v>
      </c>
      <c r="D11" s="154" t="s">
        <v>409</v>
      </c>
      <c r="E11" s="105"/>
      <c r="F11" s="55"/>
      <c r="G11" s="55"/>
      <c r="H11" s="55"/>
      <c r="I11" s="55" t="s">
        <v>88</v>
      </c>
      <c r="J11" s="55">
        <v>3</v>
      </c>
      <c r="K11" s="55">
        <f t="shared" si="0"/>
        <v>3</v>
      </c>
      <c r="L11" s="47"/>
    </row>
    <row r="12" spans="1:12" ht="12.75">
      <c r="A12" s="55">
        <v>6</v>
      </c>
      <c r="B12" s="55" t="s">
        <v>1895</v>
      </c>
      <c r="C12" s="55" t="s">
        <v>117</v>
      </c>
      <c r="D12" s="154" t="s">
        <v>411</v>
      </c>
      <c r="E12" s="105"/>
      <c r="F12" s="55"/>
      <c r="G12" s="55"/>
      <c r="H12" s="55"/>
      <c r="I12" s="55" t="s">
        <v>88</v>
      </c>
      <c r="J12" s="55">
        <v>3</v>
      </c>
      <c r="K12" s="55">
        <f t="shared" si="0"/>
        <v>3</v>
      </c>
      <c r="L12" s="47"/>
    </row>
    <row r="13" spans="1:12" ht="12.75">
      <c r="A13" s="55">
        <v>7</v>
      </c>
      <c r="B13" s="55" t="s">
        <v>557</v>
      </c>
      <c r="C13" s="55" t="s">
        <v>31</v>
      </c>
      <c r="D13" s="154" t="s">
        <v>412</v>
      </c>
      <c r="E13" s="105"/>
      <c r="F13" s="55"/>
      <c r="G13" s="12" t="s">
        <v>1540</v>
      </c>
      <c r="H13" s="55">
        <v>0.5</v>
      </c>
      <c r="I13" s="55" t="s">
        <v>87</v>
      </c>
      <c r="J13" s="55">
        <v>1.5</v>
      </c>
      <c r="K13" s="55">
        <f t="shared" si="0"/>
        <v>2</v>
      </c>
      <c r="L13" s="47"/>
    </row>
    <row r="14" spans="1:12" ht="12.75">
      <c r="A14" s="55">
        <v>8</v>
      </c>
      <c r="B14" s="55" t="s">
        <v>2189</v>
      </c>
      <c r="C14" s="55" t="s">
        <v>247</v>
      </c>
      <c r="D14" s="154" t="s">
        <v>419</v>
      </c>
      <c r="E14" s="105"/>
      <c r="F14" s="55"/>
      <c r="G14" s="55"/>
      <c r="H14" s="55"/>
      <c r="I14" s="55" t="s">
        <v>194</v>
      </c>
      <c r="J14" s="55">
        <v>2</v>
      </c>
      <c r="K14" s="55">
        <f t="shared" si="0"/>
        <v>2</v>
      </c>
      <c r="L14" s="47"/>
    </row>
    <row r="15" spans="1:12" ht="12.75">
      <c r="A15" s="55">
        <v>9</v>
      </c>
      <c r="B15" s="55" t="s">
        <v>834</v>
      </c>
      <c r="C15" s="55" t="s">
        <v>903</v>
      </c>
      <c r="D15" s="154" t="s">
        <v>412</v>
      </c>
      <c r="E15" s="105"/>
      <c r="F15" s="55"/>
      <c r="G15" s="12" t="s">
        <v>1540</v>
      </c>
      <c r="H15" s="55">
        <v>0.5</v>
      </c>
      <c r="I15" s="55" t="s">
        <v>87</v>
      </c>
      <c r="J15" s="55">
        <v>1.5</v>
      </c>
      <c r="K15" s="55">
        <f t="shared" si="0"/>
        <v>2</v>
      </c>
      <c r="L15" s="47"/>
    </row>
    <row r="16" spans="1:12" ht="12.75">
      <c r="A16" s="55">
        <v>10</v>
      </c>
      <c r="B16" s="55" t="s">
        <v>1909</v>
      </c>
      <c r="C16" s="55" t="s">
        <v>32</v>
      </c>
      <c r="D16" s="154" t="s">
        <v>414</v>
      </c>
      <c r="E16" s="105"/>
      <c r="F16" s="55"/>
      <c r="G16" s="12" t="s">
        <v>1540</v>
      </c>
      <c r="H16" s="55">
        <v>0.5</v>
      </c>
      <c r="I16" s="55" t="s">
        <v>87</v>
      </c>
      <c r="J16" s="55">
        <v>1.5</v>
      </c>
      <c r="K16" s="55">
        <f t="shared" si="0"/>
        <v>2</v>
      </c>
      <c r="L16" s="47"/>
    </row>
    <row r="17" spans="1:12" ht="12.75">
      <c r="A17" s="55">
        <v>11</v>
      </c>
      <c r="B17" s="55" t="s">
        <v>36</v>
      </c>
      <c r="C17" s="55" t="s">
        <v>48</v>
      </c>
      <c r="D17" s="14" t="s">
        <v>420</v>
      </c>
      <c r="E17" s="111" t="s">
        <v>2643</v>
      </c>
      <c r="F17" s="55">
        <v>2</v>
      </c>
      <c r="G17" s="55"/>
      <c r="H17" s="55"/>
      <c r="I17" s="55"/>
      <c r="J17" s="55"/>
      <c r="K17" s="55">
        <f t="shared" si="0"/>
        <v>2</v>
      </c>
      <c r="L17" s="47"/>
    </row>
    <row r="18" spans="1:12" ht="12.75">
      <c r="A18" s="55">
        <v>12</v>
      </c>
      <c r="B18" s="55" t="s">
        <v>2188</v>
      </c>
      <c r="C18" s="55" t="s">
        <v>1370</v>
      </c>
      <c r="D18" s="154" t="s">
        <v>419</v>
      </c>
      <c r="E18" s="105"/>
      <c r="F18" s="55"/>
      <c r="G18" s="12" t="s">
        <v>1540</v>
      </c>
      <c r="H18" s="55">
        <v>0.5</v>
      </c>
      <c r="I18" s="55" t="s">
        <v>87</v>
      </c>
      <c r="J18" s="55">
        <v>1.5</v>
      </c>
      <c r="K18" s="55">
        <f t="shared" si="0"/>
        <v>2</v>
      </c>
      <c r="L18" s="47"/>
    </row>
    <row r="19" spans="1:12" ht="12.75">
      <c r="A19" s="55">
        <v>13</v>
      </c>
      <c r="B19" s="55" t="s">
        <v>2020</v>
      </c>
      <c r="C19" s="55" t="s">
        <v>2164</v>
      </c>
      <c r="D19" s="154" t="s">
        <v>409</v>
      </c>
      <c r="E19" s="105"/>
      <c r="F19" s="55"/>
      <c r="G19" s="12" t="s">
        <v>1540</v>
      </c>
      <c r="H19" s="55">
        <v>0.5</v>
      </c>
      <c r="I19" s="55" t="s">
        <v>87</v>
      </c>
      <c r="J19" s="55">
        <v>1.5</v>
      </c>
      <c r="K19" s="55">
        <f t="shared" si="0"/>
        <v>2</v>
      </c>
      <c r="L19" s="47"/>
    </row>
    <row r="20" spans="1:12" ht="12.75">
      <c r="A20" s="55">
        <v>14</v>
      </c>
      <c r="B20" s="55" t="s">
        <v>2190</v>
      </c>
      <c r="C20" s="55" t="s">
        <v>2167</v>
      </c>
      <c r="D20" s="154" t="s">
        <v>419</v>
      </c>
      <c r="E20" s="105"/>
      <c r="F20" s="55"/>
      <c r="G20" s="55"/>
      <c r="H20" s="55"/>
      <c r="I20" s="55" t="s">
        <v>194</v>
      </c>
      <c r="J20" s="55">
        <v>2</v>
      </c>
      <c r="K20" s="55">
        <f t="shared" si="0"/>
        <v>2</v>
      </c>
      <c r="L20" s="47"/>
    </row>
    <row r="21" spans="1:12" ht="12.75">
      <c r="A21" s="55">
        <v>15</v>
      </c>
      <c r="B21" s="55" t="s">
        <v>2184</v>
      </c>
      <c r="C21" s="55" t="s">
        <v>31</v>
      </c>
      <c r="D21" s="154" t="s">
        <v>416</v>
      </c>
      <c r="E21" s="105"/>
      <c r="F21" s="55"/>
      <c r="G21" s="55"/>
      <c r="H21" s="55"/>
      <c r="I21" s="55" t="s">
        <v>87</v>
      </c>
      <c r="J21" s="55">
        <v>1.5</v>
      </c>
      <c r="K21" s="55">
        <f t="shared" si="0"/>
        <v>1.5</v>
      </c>
      <c r="L21" s="47"/>
    </row>
    <row r="22" spans="1:12" ht="12.75">
      <c r="A22" s="55">
        <v>16</v>
      </c>
      <c r="B22" s="55" t="s">
        <v>2175</v>
      </c>
      <c r="C22" s="55" t="s">
        <v>31</v>
      </c>
      <c r="D22" s="154" t="s">
        <v>412</v>
      </c>
      <c r="E22" s="105"/>
      <c r="F22" s="55"/>
      <c r="G22" s="55"/>
      <c r="H22" s="55"/>
      <c r="I22" s="55" t="s">
        <v>87</v>
      </c>
      <c r="J22" s="55">
        <v>1.5</v>
      </c>
      <c r="K22" s="55">
        <f t="shared" si="0"/>
        <v>1.5</v>
      </c>
      <c r="L22" s="47"/>
    </row>
    <row r="23" spans="1:12" ht="12.75">
      <c r="A23" s="55">
        <v>17</v>
      </c>
      <c r="B23" s="55" t="s">
        <v>557</v>
      </c>
      <c r="C23" s="55" t="s">
        <v>31</v>
      </c>
      <c r="D23" s="154" t="s">
        <v>415</v>
      </c>
      <c r="E23" s="105"/>
      <c r="F23" s="55"/>
      <c r="G23" s="55"/>
      <c r="H23" s="55"/>
      <c r="I23" s="55" t="s">
        <v>87</v>
      </c>
      <c r="J23" s="55">
        <v>1.5</v>
      </c>
      <c r="K23" s="55">
        <f t="shared" si="0"/>
        <v>1.5</v>
      </c>
      <c r="L23" s="47"/>
    </row>
    <row r="24" spans="1:12" ht="12.75">
      <c r="A24" s="55">
        <v>18</v>
      </c>
      <c r="B24" s="55" t="s">
        <v>1711</v>
      </c>
      <c r="C24" s="55" t="s">
        <v>31</v>
      </c>
      <c r="D24" s="154" t="s">
        <v>418</v>
      </c>
      <c r="E24" s="105"/>
      <c r="F24" s="55"/>
      <c r="G24" s="55"/>
      <c r="H24" s="55"/>
      <c r="I24" s="55" t="s">
        <v>87</v>
      </c>
      <c r="J24" s="55">
        <v>1.5</v>
      </c>
      <c r="K24" s="55">
        <f t="shared" si="0"/>
        <v>1.5</v>
      </c>
      <c r="L24" s="47"/>
    </row>
    <row r="25" spans="1:12" ht="12.75">
      <c r="A25" s="55">
        <v>19</v>
      </c>
      <c r="B25" s="55" t="s">
        <v>2183</v>
      </c>
      <c r="C25" s="55" t="s">
        <v>214</v>
      </c>
      <c r="D25" s="154" t="s">
        <v>414</v>
      </c>
      <c r="E25" s="105"/>
      <c r="F25" s="55"/>
      <c r="G25" s="55"/>
      <c r="H25" s="55"/>
      <c r="I25" s="55" t="s">
        <v>87</v>
      </c>
      <c r="J25" s="55">
        <v>1.5</v>
      </c>
      <c r="K25" s="55">
        <f t="shared" si="0"/>
        <v>1.5</v>
      </c>
      <c r="L25" s="47"/>
    </row>
    <row r="26" spans="1:12" ht="12.75">
      <c r="A26" s="55">
        <v>20</v>
      </c>
      <c r="B26" s="55" t="s">
        <v>1856</v>
      </c>
      <c r="C26" s="55" t="s">
        <v>115</v>
      </c>
      <c r="D26" s="154" t="s">
        <v>417</v>
      </c>
      <c r="E26" s="105"/>
      <c r="F26" s="55"/>
      <c r="G26" s="55"/>
      <c r="H26" s="55"/>
      <c r="I26" s="55" t="s">
        <v>87</v>
      </c>
      <c r="J26" s="55">
        <v>1.5</v>
      </c>
      <c r="K26" s="55">
        <f t="shared" si="0"/>
        <v>1.5</v>
      </c>
      <c r="L26" s="47"/>
    </row>
    <row r="27" spans="1:12" ht="12.75">
      <c r="A27" s="55">
        <v>21</v>
      </c>
      <c r="B27" s="55" t="s">
        <v>2177</v>
      </c>
      <c r="C27" s="55" t="s">
        <v>263</v>
      </c>
      <c r="D27" s="154" t="s">
        <v>413</v>
      </c>
      <c r="E27" s="105"/>
      <c r="F27" s="55"/>
      <c r="G27" s="55"/>
      <c r="H27" s="55"/>
      <c r="I27" s="55" t="s">
        <v>87</v>
      </c>
      <c r="J27" s="55">
        <v>1.5</v>
      </c>
      <c r="K27" s="55">
        <f t="shared" si="0"/>
        <v>1.5</v>
      </c>
      <c r="L27" s="47"/>
    </row>
    <row r="28" spans="1:12" ht="12.75">
      <c r="A28" s="55">
        <v>22</v>
      </c>
      <c r="B28" s="55" t="s">
        <v>2211</v>
      </c>
      <c r="C28" s="55" t="s">
        <v>48</v>
      </c>
      <c r="D28" s="154" t="s">
        <v>418</v>
      </c>
      <c r="E28" s="105"/>
      <c r="F28" s="55"/>
      <c r="G28" s="55"/>
      <c r="H28" s="55"/>
      <c r="I28" s="55" t="s">
        <v>87</v>
      </c>
      <c r="J28" s="55">
        <v>1.5</v>
      </c>
      <c r="K28" s="55">
        <f t="shared" si="0"/>
        <v>1.5</v>
      </c>
      <c r="L28" s="47"/>
    </row>
    <row r="29" spans="1:12" ht="12.75">
      <c r="A29" s="55">
        <v>23</v>
      </c>
      <c r="B29" s="55" t="s">
        <v>2186</v>
      </c>
      <c r="C29" s="55" t="s">
        <v>48</v>
      </c>
      <c r="D29" s="154" t="s">
        <v>417</v>
      </c>
      <c r="E29" s="105"/>
      <c r="F29" s="55"/>
      <c r="G29" s="55"/>
      <c r="H29" s="55"/>
      <c r="I29" s="55" t="s">
        <v>87</v>
      </c>
      <c r="J29" s="55">
        <v>1.5</v>
      </c>
      <c r="K29" s="55">
        <f t="shared" si="0"/>
        <v>1.5</v>
      </c>
      <c r="L29" s="47"/>
    </row>
    <row r="30" spans="1:12" ht="12.75">
      <c r="A30" s="55">
        <v>24</v>
      </c>
      <c r="B30" s="55" t="s">
        <v>2179</v>
      </c>
      <c r="C30" s="55" t="s">
        <v>683</v>
      </c>
      <c r="D30" s="154" t="s">
        <v>412</v>
      </c>
      <c r="E30" s="105"/>
      <c r="F30" s="55"/>
      <c r="G30" s="55"/>
      <c r="H30" s="55"/>
      <c r="I30" s="55" t="s">
        <v>87</v>
      </c>
      <c r="J30" s="55">
        <v>1.5</v>
      </c>
      <c r="K30" s="55">
        <f t="shared" si="0"/>
        <v>1.5</v>
      </c>
      <c r="L30" s="47"/>
    </row>
    <row r="31" spans="1:12" ht="12.75">
      <c r="A31" s="55">
        <v>25</v>
      </c>
      <c r="B31" s="55" t="s">
        <v>2185</v>
      </c>
      <c r="C31" s="55" t="s">
        <v>683</v>
      </c>
      <c r="D31" s="154" t="s">
        <v>416</v>
      </c>
      <c r="E31" s="105"/>
      <c r="F31" s="55"/>
      <c r="G31" s="55"/>
      <c r="H31" s="55"/>
      <c r="I31" s="55" t="s">
        <v>87</v>
      </c>
      <c r="J31" s="55">
        <v>1.5</v>
      </c>
      <c r="K31" s="55">
        <f t="shared" si="0"/>
        <v>1.5</v>
      </c>
      <c r="L31" s="47"/>
    </row>
    <row r="32" spans="1:12" ht="12.75">
      <c r="A32" s="55">
        <v>26</v>
      </c>
      <c r="B32" s="55" t="s">
        <v>2181</v>
      </c>
      <c r="C32" s="55" t="s">
        <v>45</v>
      </c>
      <c r="D32" s="154" t="s">
        <v>413</v>
      </c>
      <c r="E32" s="105"/>
      <c r="F32" s="55"/>
      <c r="G32" s="55"/>
      <c r="H32" s="55"/>
      <c r="I32" s="55" t="s">
        <v>87</v>
      </c>
      <c r="J32" s="55">
        <v>1.5</v>
      </c>
      <c r="K32" s="55">
        <f t="shared" si="0"/>
        <v>1.5</v>
      </c>
      <c r="L32" s="47"/>
    </row>
    <row r="33" spans="1:12" ht="12.75">
      <c r="A33" s="55">
        <v>27</v>
      </c>
      <c r="B33" s="55" t="s">
        <v>2115</v>
      </c>
      <c r="C33" s="55" t="s">
        <v>45</v>
      </c>
      <c r="D33" s="154" t="s">
        <v>379</v>
      </c>
      <c r="E33" s="105"/>
      <c r="F33" s="55"/>
      <c r="G33" s="55"/>
      <c r="H33" s="55"/>
      <c r="I33" s="55" t="s">
        <v>87</v>
      </c>
      <c r="J33" s="55">
        <v>1.5</v>
      </c>
      <c r="K33" s="55">
        <f t="shared" si="0"/>
        <v>1.5</v>
      </c>
      <c r="L33" s="47"/>
    </row>
    <row r="34" spans="1:12" ht="12.75">
      <c r="A34" s="55">
        <v>28</v>
      </c>
      <c r="B34" s="55" t="s">
        <v>1699</v>
      </c>
      <c r="C34" s="55" t="s">
        <v>45</v>
      </c>
      <c r="D34" s="154" t="s">
        <v>411</v>
      </c>
      <c r="E34" s="105"/>
      <c r="F34" s="55"/>
      <c r="G34" s="55"/>
      <c r="H34" s="55"/>
      <c r="I34" s="55" t="s">
        <v>87</v>
      </c>
      <c r="J34" s="55">
        <v>1.5</v>
      </c>
      <c r="K34" s="55">
        <f t="shared" si="0"/>
        <v>1.5</v>
      </c>
      <c r="L34" s="47"/>
    </row>
    <row r="35" spans="1:12" ht="12.75">
      <c r="A35" s="55">
        <v>29</v>
      </c>
      <c r="B35" s="55" t="s">
        <v>2084</v>
      </c>
      <c r="C35" s="55" t="s">
        <v>1096</v>
      </c>
      <c r="D35" s="154" t="s">
        <v>419</v>
      </c>
      <c r="E35" s="105"/>
      <c r="F35" s="55"/>
      <c r="G35" s="55"/>
      <c r="H35" s="55"/>
      <c r="I35" s="55" t="s">
        <v>87</v>
      </c>
      <c r="J35" s="55">
        <v>1.5</v>
      </c>
      <c r="K35" s="55">
        <f t="shared" si="0"/>
        <v>1.5</v>
      </c>
      <c r="L35" s="47"/>
    </row>
    <row r="36" spans="1:12" ht="16.5" customHeight="1">
      <c r="A36" s="55">
        <v>30</v>
      </c>
      <c r="B36" s="55" t="s">
        <v>2176</v>
      </c>
      <c r="C36" s="55" t="s">
        <v>1096</v>
      </c>
      <c r="D36" s="154" t="s">
        <v>423</v>
      </c>
      <c r="E36" s="105"/>
      <c r="F36" s="55"/>
      <c r="G36" s="55"/>
      <c r="H36" s="55"/>
      <c r="I36" s="55" t="s">
        <v>87</v>
      </c>
      <c r="J36" s="55">
        <v>1.5</v>
      </c>
      <c r="K36" s="55">
        <f t="shared" si="0"/>
        <v>1.5</v>
      </c>
      <c r="L36" s="47"/>
    </row>
    <row r="37" spans="1:12" ht="12.75">
      <c r="A37" s="55">
        <v>31</v>
      </c>
      <c r="B37" s="55" t="s">
        <v>1841</v>
      </c>
      <c r="C37" s="55" t="s">
        <v>151</v>
      </c>
      <c r="D37" s="154" t="s">
        <v>416</v>
      </c>
      <c r="E37" s="105"/>
      <c r="F37" s="55"/>
      <c r="G37" s="55"/>
      <c r="H37" s="55"/>
      <c r="I37" s="55" t="s">
        <v>87</v>
      </c>
      <c r="J37" s="55">
        <v>1.5</v>
      </c>
      <c r="K37" s="55">
        <f t="shared" si="0"/>
        <v>1.5</v>
      </c>
      <c r="L37" s="47"/>
    </row>
    <row r="38" spans="1:12" ht="12.75">
      <c r="A38" s="55">
        <v>32</v>
      </c>
      <c r="B38" s="55" t="s">
        <v>2178</v>
      </c>
      <c r="C38" s="55" t="s">
        <v>1402</v>
      </c>
      <c r="D38" s="154" t="s">
        <v>413</v>
      </c>
      <c r="E38" s="105"/>
      <c r="F38" s="55"/>
      <c r="G38" s="55"/>
      <c r="H38" s="55"/>
      <c r="I38" s="55" t="s">
        <v>87</v>
      </c>
      <c r="J38" s="55">
        <v>1.5</v>
      </c>
      <c r="K38" s="55">
        <f t="shared" si="0"/>
        <v>1.5</v>
      </c>
      <c r="L38" s="47"/>
    </row>
    <row r="39" spans="1:12" ht="12.75">
      <c r="A39" s="55">
        <v>33</v>
      </c>
      <c r="B39" s="55" t="s">
        <v>1701</v>
      </c>
      <c r="C39" s="55" t="s">
        <v>2165</v>
      </c>
      <c r="D39" s="154" t="s">
        <v>415</v>
      </c>
      <c r="E39" s="105"/>
      <c r="F39" s="55"/>
      <c r="G39" s="55"/>
      <c r="H39" s="55"/>
      <c r="I39" s="55" t="s">
        <v>87</v>
      </c>
      <c r="J39" s="55">
        <v>1.5</v>
      </c>
      <c r="K39" s="55">
        <f aca="true" t="shared" si="1" ref="K39:K70">J39+H39+F39</f>
        <v>1.5</v>
      </c>
      <c r="L39" s="47"/>
    </row>
    <row r="40" spans="1:12" ht="12.75">
      <c r="A40" s="55">
        <v>34</v>
      </c>
      <c r="B40" s="55" t="s">
        <v>36</v>
      </c>
      <c r="C40" s="55" t="s">
        <v>2166</v>
      </c>
      <c r="D40" s="154" t="s">
        <v>418</v>
      </c>
      <c r="E40" s="105"/>
      <c r="F40" s="55"/>
      <c r="G40" s="55"/>
      <c r="H40" s="55"/>
      <c r="I40" s="55" t="s">
        <v>87</v>
      </c>
      <c r="J40" s="55">
        <v>1.5</v>
      </c>
      <c r="K40" s="55">
        <f t="shared" si="1"/>
        <v>1.5</v>
      </c>
      <c r="L40" s="47"/>
    </row>
    <row r="41" spans="1:12" ht="12.75">
      <c r="A41" s="55">
        <v>35</v>
      </c>
      <c r="B41" s="55" t="s">
        <v>2182</v>
      </c>
      <c r="C41" s="55" t="s">
        <v>868</v>
      </c>
      <c r="D41" s="154" t="s">
        <v>413</v>
      </c>
      <c r="E41" s="105"/>
      <c r="F41" s="55"/>
      <c r="G41" s="55"/>
      <c r="H41" s="55"/>
      <c r="I41" s="55" t="s">
        <v>87</v>
      </c>
      <c r="J41" s="55">
        <v>1.5</v>
      </c>
      <c r="K41" s="55">
        <f t="shared" si="1"/>
        <v>1.5</v>
      </c>
      <c r="L41" s="47"/>
    </row>
    <row r="42" spans="1:12" ht="12.75">
      <c r="A42" s="55">
        <v>36</v>
      </c>
      <c r="B42" s="55" t="s">
        <v>1833</v>
      </c>
      <c r="C42" s="55" t="s">
        <v>336</v>
      </c>
      <c r="D42" s="154" t="s">
        <v>414</v>
      </c>
      <c r="E42" s="105"/>
      <c r="F42" s="55"/>
      <c r="G42" s="55"/>
      <c r="H42" s="55"/>
      <c r="I42" s="55" t="s">
        <v>87</v>
      </c>
      <c r="J42" s="55">
        <v>1.5</v>
      </c>
      <c r="K42" s="55">
        <f t="shared" si="1"/>
        <v>1.5</v>
      </c>
      <c r="L42" s="47"/>
    </row>
    <row r="43" spans="1:12" ht="12.75">
      <c r="A43" s="55">
        <v>37</v>
      </c>
      <c r="B43" s="55" t="s">
        <v>2187</v>
      </c>
      <c r="C43" s="55" t="s">
        <v>28</v>
      </c>
      <c r="D43" s="154" t="s">
        <v>419</v>
      </c>
      <c r="E43" s="105"/>
      <c r="F43" s="55"/>
      <c r="G43" s="55"/>
      <c r="H43" s="55"/>
      <c r="I43" s="55" t="s">
        <v>87</v>
      </c>
      <c r="J43" s="55">
        <v>1.5</v>
      </c>
      <c r="K43" s="55">
        <f t="shared" si="1"/>
        <v>1.5</v>
      </c>
      <c r="L43" s="47"/>
    </row>
    <row r="44" spans="1:12" ht="12.75">
      <c r="A44" s="55">
        <v>38</v>
      </c>
      <c r="B44" s="55" t="s">
        <v>36</v>
      </c>
      <c r="C44" s="55" t="s">
        <v>28</v>
      </c>
      <c r="D44" s="154" t="s">
        <v>415</v>
      </c>
      <c r="E44" s="105"/>
      <c r="F44" s="55"/>
      <c r="G44" s="55"/>
      <c r="H44" s="55"/>
      <c r="I44" s="55" t="s">
        <v>87</v>
      </c>
      <c r="J44" s="55">
        <v>1.5</v>
      </c>
      <c r="K44" s="55">
        <f t="shared" si="1"/>
        <v>1.5</v>
      </c>
      <c r="L44" s="47"/>
    </row>
    <row r="45" spans="1:12" ht="12.75">
      <c r="A45" s="55">
        <v>39</v>
      </c>
      <c r="B45" s="55" t="s">
        <v>1482</v>
      </c>
      <c r="C45" s="55" t="s">
        <v>176</v>
      </c>
      <c r="D45" s="154" t="s">
        <v>409</v>
      </c>
      <c r="E45" s="105"/>
      <c r="F45" s="55"/>
      <c r="G45" s="55"/>
      <c r="H45" s="55"/>
      <c r="I45" s="55" t="s">
        <v>87</v>
      </c>
      <c r="J45" s="55">
        <v>1.5</v>
      </c>
      <c r="K45" s="55">
        <f t="shared" si="1"/>
        <v>1.5</v>
      </c>
      <c r="L45" s="47"/>
    </row>
    <row r="46" spans="1:12" ht="12.75">
      <c r="A46" s="55">
        <v>40</v>
      </c>
      <c r="B46" s="55" t="s">
        <v>1895</v>
      </c>
      <c r="C46" s="55" t="s">
        <v>176</v>
      </c>
      <c r="D46" s="154" t="s">
        <v>416</v>
      </c>
      <c r="E46" s="105"/>
      <c r="F46" s="55"/>
      <c r="G46" s="55"/>
      <c r="H46" s="55"/>
      <c r="I46" s="55" t="s">
        <v>87</v>
      </c>
      <c r="J46" s="55">
        <v>1.5</v>
      </c>
      <c r="K46" s="55">
        <f t="shared" si="1"/>
        <v>1.5</v>
      </c>
      <c r="L46" s="47"/>
    </row>
    <row r="47" spans="1:12" ht="12.75">
      <c r="A47" s="55">
        <v>41</v>
      </c>
      <c r="B47" s="55" t="s">
        <v>2172</v>
      </c>
      <c r="C47" s="55" t="s">
        <v>155</v>
      </c>
      <c r="D47" s="154" t="s">
        <v>409</v>
      </c>
      <c r="E47" s="105"/>
      <c r="F47" s="55"/>
      <c r="G47" s="55"/>
      <c r="H47" s="55"/>
      <c r="I47" s="55" t="s">
        <v>389</v>
      </c>
      <c r="J47" s="55">
        <v>1.33</v>
      </c>
      <c r="K47" s="55">
        <f t="shared" si="1"/>
        <v>1.33</v>
      </c>
      <c r="L47" s="47"/>
    </row>
    <row r="48" spans="1:12" ht="12.75">
      <c r="A48" s="55">
        <v>42</v>
      </c>
      <c r="B48" s="55" t="s">
        <v>2174</v>
      </c>
      <c r="C48" s="55" t="s">
        <v>1983</v>
      </c>
      <c r="D48" s="154" t="s">
        <v>409</v>
      </c>
      <c r="E48" s="105"/>
      <c r="F48" s="55"/>
      <c r="G48" s="55"/>
      <c r="H48" s="55"/>
      <c r="I48" s="55" t="s">
        <v>389</v>
      </c>
      <c r="J48" s="55">
        <v>1.33</v>
      </c>
      <c r="K48" s="55">
        <f t="shared" si="1"/>
        <v>1.33</v>
      </c>
      <c r="L48" s="47"/>
    </row>
    <row r="49" spans="1:12" ht="12.75">
      <c r="A49" s="55">
        <v>43</v>
      </c>
      <c r="B49" s="55" t="s">
        <v>2173</v>
      </c>
      <c r="C49" s="55" t="s">
        <v>868</v>
      </c>
      <c r="D49" s="154" t="s">
        <v>409</v>
      </c>
      <c r="E49" s="105"/>
      <c r="F49" s="55"/>
      <c r="G49" s="55"/>
      <c r="H49" s="55"/>
      <c r="I49" s="55" t="s">
        <v>389</v>
      </c>
      <c r="J49" s="55">
        <v>1.33</v>
      </c>
      <c r="K49" s="55">
        <f t="shared" si="1"/>
        <v>1.33</v>
      </c>
      <c r="L49" s="47"/>
    </row>
    <row r="50" spans="1:12" ht="12.75">
      <c r="A50" s="55">
        <v>44</v>
      </c>
      <c r="B50" s="55" t="s">
        <v>1776</v>
      </c>
      <c r="C50" s="55" t="s">
        <v>31</v>
      </c>
      <c r="D50" s="154" t="s">
        <v>409</v>
      </c>
      <c r="E50" s="105"/>
      <c r="F50" s="55"/>
      <c r="G50" s="55"/>
      <c r="H50" s="55"/>
      <c r="I50" s="55" t="s">
        <v>223</v>
      </c>
      <c r="J50" s="55">
        <v>1</v>
      </c>
      <c r="K50" s="55">
        <f t="shared" si="1"/>
        <v>1</v>
      </c>
      <c r="L50" s="47"/>
    </row>
    <row r="51" spans="1:13" ht="12.75">
      <c r="A51" s="55">
        <v>45</v>
      </c>
      <c r="B51" s="55" t="s">
        <v>2180</v>
      </c>
      <c r="C51" s="55" t="s">
        <v>47</v>
      </c>
      <c r="D51" s="154" t="s">
        <v>409</v>
      </c>
      <c r="E51" s="105"/>
      <c r="F51" s="55"/>
      <c r="G51" s="55"/>
      <c r="H51" s="55"/>
      <c r="I51" s="55" t="s">
        <v>223</v>
      </c>
      <c r="J51" s="55">
        <v>1</v>
      </c>
      <c r="K51" s="55">
        <f t="shared" si="1"/>
        <v>1</v>
      </c>
      <c r="L51" s="47"/>
      <c r="M51" s="21" t="s">
        <v>2644</v>
      </c>
    </row>
    <row r="52" spans="1:12" ht="12.75">
      <c r="A52" s="55">
        <v>46</v>
      </c>
      <c r="B52" s="55" t="s">
        <v>36</v>
      </c>
      <c r="C52" s="55" t="s">
        <v>48</v>
      </c>
      <c r="D52" s="154" t="s">
        <v>409</v>
      </c>
      <c r="E52" s="105"/>
      <c r="F52" s="55"/>
      <c r="G52" s="55"/>
      <c r="H52" s="55"/>
      <c r="I52" s="55" t="s">
        <v>223</v>
      </c>
      <c r="J52" s="55">
        <v>1</v>
      </c>
      <c r="K52" s="55">
        <f t="shared" si="1"/>
        <v>1</v>
      </c>
      <c r="L52" s="47"/>
    </row>
    <row r="53" spans="1:12" ht="12.75">
      <c r="A53" s="55">
        <v>47</v>
      </c>
      <c r="B53" s="55" t="s">
        <v>286</v>
      </c>
      <c r="C53" s="55" t="s">
        <v>26</v>
      </c>
      <c r="D53" s="154" t="s">
        <v>409</v>
      </c>
      <c r="E53" s="105"/>
      <c r="F53" s="55"/>
      <c r="G53" s="55"/>
      <c r="H53" s="55"/>
      <c r="I53" s="55" t="s">
        <v>97</v>
      </c>
      <c r="J53" s="55">
        <v>1</v>
      </c>
      <c r="K53" s="55">
        <f t="shared" si="1"/>
        <v>1</v>
      </c>
      <c r="L53" s="47"/>
    </row>
    <row r="54" spans="1:12" ht="12.75">
      <c r="A54" s="55">
        <v>48</v>
      </c>
      <c r="B54" s="55" t="s">
        <v>2084</v>
      </c>
      <c r="C54" s="55" t="s">
        <v>336</v>
      </c>
      <c r="D54" s="154" t="s">
        <v>409</v>
      </c>
      <c r="E54" s="105"/>
      <c r="F54" s="55"/>
      <c r="G54" s="55"/>
      <c r="H54" s="55"/>
      <c r="I54" s="55" t="s">
        <v>97</v>
      </c>
      <c r="J54" s="55">
        <v>1</v>
      </c>
      <c r="K54" s="55">
        <f t="shared" si="1"/>
        <v>1</v>
      </c>
      <c r="L54" s="47"/>
    </row>
    <row r="55" spans="1:12" ht="12.75">
      <c r="A55" s="55">
        <v>49</v>
      </c>
      <c r="B55" s="55" t="s">
        <v>1716</v>
      </c>
      <c r="C55" s="55" t="s">
        <v>28</v>
      </c>
      <c r="D55" s="154" t="s">
        <v>409</v>
      </c>
      <c r="E55" s="105"/>
      <c r="F55" s="55"/>
      <c r="G55" s="55"/>
      <c r="H55" s="55"/>
      <c r="I55" s="55" t="s">
        <v>97</v>
      </c>
      <c r="J55" s="55">
        <v>1</v>
      </c>
      <c r="K55" s="55">
        <f t="shared" si="1"/>
        <v>1</v>
      </c>
      <c r="L55" s="47"/>
    </row>
    <row r="56" spans="1:12" ht="12.75">
      <c r="A56" s="55">
        <v>50</v>
      </c>
      <c r="B56" s="55" t="s">
        <v>1877</v>
      </c>
      <c r="C56" s="55" t="s">
        <v>31</v>
      </c>
      <c r="D56" s="12" t="s">
        <v>1548</v>
      </c>
      <c r="E56" s="105"/>
      <c r="F56" s="55"/>
      <c r="G56" s="12" t="s">
        <v>1540</v>
      </c>
      <c r="H56" s="12">
        <v>0.5</v>
      </c>
      <c r="I56" s="55"/>
      <c r="J56" s="55"/>
      <c r="K56" s="55">
        <f t="shared" si="1"/>
        <v>0.5</v>
      </c>
      <c r="L56" s="47"/>
    </row>
    <row r="57" spans="1:12" ht="12.75">
      <c r="A57" s="55">
        <v>51</v>
      </c>
      <c r="B57" s="55" t="s">
        <v>2210</v>
      </c>
      <c r="C57" s="55" t="s">
        <v>31</v>
      </c>
      <c r="D57" s="12" t="s">
        <v>1558</v>
      </c>
      <c r="E57" s="105"/>
      <c r="F57" s="55"/>
      <c r="G57" s="12" t="s">
        <v>1540</v>
      </c>
      <c r="H57" s="12">
        <v>0.5</v>
      </c>
      <c r="I57" s="55"/>
      <c r="J57" s="55"/>
      <c r="K57" s="55">
        <f t="shared" si="1"/>
        <v>0.5</v>
      </c>
      <c r="L57" s="47"/>
    </row>
    <row r="58" spans="1:12" ht="12.75">
      <c r="A58" s="55">
        <v>52</v>
      </c>
      <c r="B58" s="55" t="s">
        <v>2206</v>
      </c>
      <c r="C58" s="55" t="s">
        <v>31</v>
      </c>
      <c r="D58" s="12" t="s">
        <v>1544</v>
      </c>
      <c r="E58" s="105"/>
      <c r="F58" s="55"/>
      <c r="G58" s="12" t="s">
        <v>1540</v>
      </c>
      <c r="H58" s="12">
        <v>0.5</v>
      </c>
      <c r="I58" s="55"/>
      <c r="J58" s="55"/>
      <c r="K58" s="55">
        <f t="shared" si="1"/>
        <v>0.5</v>
      </c>
      <c r="L58" s="47"/>
    </row>
    <row r="59" spans="1:12" ht="12.75">
      <c r="A59" s="55">
        <v>53</v>
      </c>
      <c r="B59" s="55" t="s">
        <v>1711</v>
      </c>
      <c r="C59" s="55" t="s">
        <v>31</v>
      </c>
      <c r="D59" s="12" t="s">
        <v>1556</v>
      </c>
      <c r="E59" s="105"/>
      <c r="F59" s="55"/>
      <c r="G59" s="12" t="s">
        <v>1540</v>
      </c>
      <c r="H59" s="12">
        <v>0.5</v>
      </c>
      <c r="I59" s="55"/>
      <c r="J59" s="55"/>
      <c r="K59" s="55">
        <f t="shared" si="1"/>
        <v>0.5</v>
      </c>
      <c r="L59" s="47"/>
    </row>
    <row r="60" spans="1:12" ht="12.75">
      <c r="A60" s="55">
        <v>54</v>
      </c>
      <c r="B60" s="55" t="s">
        <v>1902</v>
      </c>
      <c r="C60" s="55" t="s">
        <v>31</v>
      </c>
      <c r="D60" s="12" t="s">
        <v>1544</v>
      </c>
      <c r="E60" s="105"/>
      <c r="F60" s="55"/>
      <c r="G60" s="12" t="s">
        <v>1540</v>
      </c>
      <c r="H60" s="12">
        <v>0.5</v>
      </c>
      <c r="I60" s="55"/>
      <c r="J60" s="55"/>
      <c r="K60" s="55">
        <f t="shared" si="1"/>
        <v>0.5</v>
      </c>
      <c r="L60" s="47"/>
    </row>
    <row r="61" spans="1:12" ht="12.75">
      <c r="A61" s="55">
        <v>55</v>
      </c>
      <c r="B61" s="55" t="s">
        <v>1773</v>
      </c>
      <c r="C61" s="55" t="s">
        <v>247</v>
      </c>
      <c r="D61" s="12" t="s">
        <v>1550</v>
      </c>
      <c r="E61" s="105"/>
      <c r="F61" s="55"/>
      <c r="G61" s="12" t="s">
        <v>1540</v>
      </c>
      <c r="H61" s="12">
        <v>0.5</v>
      </c>
      <c r="I61" s="55"/>
      <c r="J61" s="55"/>
      <c r="K61" s="55">
        <f t="shared" si="1"/>
        <v>0.5</v>
      </c>
      <c r="L61" s="47"/>
    </row>
    <row r="62" spans="1:12" ht="12.75">
      <c r="A62" s="55">
        <v>56</v>
      </c>
      <c r="B62" s="55" t="s">
        <v>2205</v>
      </c>
      <c r="C62" s="55" t="s">
        <v>247</v>
      </c>
      <c r="D62" s="12" t="s">
        <v>1556</v>
      </c>
      <c r="E62" s="105"/>
      <c r="F62" s="55"/>
      <c r="G62" s="12" t="s">
        <v>1540</v>
      </c>
      <c r="H62" s="12">
        <v>0.5</v>
      </c>
      <c r="I62" s="55"/>
      <c r="J62" s="55"/>
      <c r="K62" s="55">
        <f t="shared" si="1"/>
        <v>0.5</v>
      </c>
      <c r="L62" s="47"/>
    </row>
    <row r="63" spans="1:12" ht="12.75">
      <c r="A63" s="55">
        <v>57</v>
      </c>
      <c r="B63" s="55" t="s">
        <v>1907</v>
      </c>
      <c r="C63" s="55" t="s">
        <v>2169</v>
      </c>
      <c r="D63" s="12" t="s">
        <v>1542</v>
      </c>
      <c r="E63" s="105"/>
      <c r="F63" s="55"/>
      <c r="G63" s="12" t="s">
        <v>1540</v>
      </c>
      <c r="H63" s="12">
        <v>0.5</v>
      </c>
      <c r="I63" s="55"/>
      <c r="J63" s="55"/>
      <c r="K63" s="55">
        <f t="shared" si="1"/>
        <v>0.5</v>
      </c>
      <c r="L63" s="47"/>
    </row>
    <row r="64" spans="1:12" ht="12.75">
      <c r="A64" s="55">
        <v>58</v>
      </c>
      <c r="B64" s="55" t="s">
        <v>2207</v>
      </c>
      <c r="C64" s="55" t="s">
        <v>292</v>
      </c>
      <c r="D64" s="12" t="s">
        <v>1556</v>
      </c>
      <c r="E64" s="105"/>
      <c r="F64" s="55"/>
      <c r="G64" s="12" t="s">
        <v>1540</v>
      </c>
      <c r="H64" s="12">
        <v>0.5</v>
      </c>
      <c r="I64" s="55"/>
      <c r="J64" s="55"/>
      <c r="K64" s="55">
        <f t="shared" si="1"/>
        <v>0.5</v>
      </c>
      <c r="L64" s="47"/>
    </row>
    <row r="65" spans="1:12" ht="12.75">
      <c r="A65" s="55">
        <v>59</v>
      </c>
      <c r="B65" s="55" t="s">
        <v>1949</v>
      </c>
      <c r="C65" s="55" t="s">
        <v>47</v>
      </c>
      <c r="D65" s="12" t="s">
        <v>1556</v>
      </c>
      <c r="E65" s="105"/>
      <c r="F65" s="55"/>
      <c r="G65" s="12" t="s">
        <v>1540</v>
      </c>
      <c r="H65" s="12">
        <v>0.5</v>
      </c>
      <c r="I65" s="55"/>
      <c r="J65" s="55"/>
      <c r="K65" s="55">
        <f t="shared" si="1"/>
        <v>0.5</v>
      </c>
      <c r="L65" s="47"/>
    </row>
    <row r="66" spans="1:12" ht="12.75">
      <c r="A66" s="55">
        <v>60</v>
      </c>
      <c r="B66" s="55" t="s">
        <v>2191</v>
      </c>
      <c r="C66" s="55" t="s">
        <v>47</v>
      </c>
      <c r="D66" s="12" t="s">
        <v>1543</v>
      </c>
      <c r="E66" s="105"/>
      <c r="F66" s="55"/>
      <c r="G66" s="12" t="s">
        <v>1540</v>
      </c>
      <c r="H66" s="12">
        <v>0.5</v>
      </c>
      <c r="I66" s="55"/>
      <c r="J66" s="55"/>
      <c r="K66" s="55">
        <f t="shared" si="1"/>
        <v>0.5</v>
      </c>
      <c r="L66" s="47"/>
    </row>
    <row r="67" spans="1:12" ht="12.75">
      <c r="A67" s="55">
        <v>61</v>
      </c>
      <c r="B67" s="55" t="s">
        <v>1725</v>
      </c>
      <c r="C67" s="55" t="s">
        <v>1315</v>
      </c>
      <c r="D67" s="12" t="s">
        <v>1539</v>
      </c>
      <c r="E67" s="105"/>
      <c r="F67" s="55"/>
      <c r="G67" s="12" t="s">
        <v>1540</v>
      </c>
      <c r="H67" s="12">
        <v>0.5</v>
      </c>
      <c r="I67" s="55"/>
      <c r="J67" s="55"/>
      <c r="K67" s="55">
        <f t="shared" si="1"/>
        <v>0.5</v>
      </c>
      <c r="L67" s="47"/>
    </row>
    <row r="68" spans="1:12" ht="12.75">
      <c r="A68" s="55">
        <v>62</v>
      </c>
      <c r="B68" s="55" t="s">
        <v>2192</v>
      </c>
      <c r="C68" s="55" t="s">
        <v>38</v>
      </c>
      <c r="D68" s="12" t="s">
        <v>1544</v>
      </c>
      <c r="E68" s="105"/>
      <c r="F68" s="55"/>
      <c r="G68" s="12" t="s">
        <v>1540</v>
      </c>
      <c r="H68" s="12">
        <v>0.5</v>
      </c>
      <c r="I68" s="55"/>
      <c r="J68" s="55"/>
      <c r="K68" s="55">
        <f t="shared" si="1"/>
        <v>0.5</v>
      </c>
      <c r="L68" s="47"/>
    </row>
    <row r="69" spans="1:12" ht="12.75">
      <c r="A69" s="55">
        <v>63</v>
      </c>
      <c r="B69" s="55" t="s">
        <v>1876</v>
      </c>
      <c r="C69" s="55" t="s">
        <v>144</v>
      </c>
      <c r="D69" s="12" t="s">
        <v>1551</v>
      </c>
      <c r="E69" s="105"/>
      <c r="F69" s="55"/>
      <c r="G69" s="12" t="s">
        <v>1540</v>
      </c>
      <c r="H69" s="12">
        <v>0.5</v>
      </c>
      <c r="I69" s="55"/>
      <c r="J69" s="55"/>
      <c r="K69" s="55">
        <f t="shared" si="1"/>
        <v>0.5</v>
      </c>
      <c r="L69" s="47"/>
    </row>
    <row r="70" spans="1:12" ht="12.75">
      <c r="A70" s="55">
        <v>64</v>
      </c>
      <c r="B70" s="55" t="s">
        <v>2209</v>
      </c>
      <c r="C70" s="55" t="s">
        <v>131</v>
      </c>
      <c r="D70" s="12" t="s">
        <v>1558</v>
      </c>
      <c r="E70" s="105"/>
      <c r="F70" s="55"/>
      <c r="G70" s="12" t="s">
        <v>1540</v>
      </c>
      <c r="H70" s="12">
        <v>0.5</v>
      </c>
      <c r="I70" s="55"/>
      <c r="J70" s="55"/>
      <c r="K70" s="55">
        <f t="shared" si="1"/>
        <v>0.5</v>
      </c>
      <c r="L70" s="47"/>
    </row>
    <row r="71" spans="1:13" s="8" customFormat="1" ht="12.75">
      <c r="A71" s="55">
        <v>65</v>
      </c>
      <c r="B71" s="55" t="s">
        <v>2196</v>
      </c>
      <c r="C71" s="55" t="s">
        <v>55</v>
      </c>
      <c r="D71" s="12" t="s">
        <v>1549</v>
      </c>
      <c r="E71" s="105"/>
      <c r="F71" s="55"/>
      <c r="G71" s="12" t="s">
        <v>1540</v>
      </c>
      <c r="H71" s="12">
        <v>0.5</v>
      </c>
      <c r="I71" s="55"/>
      <c r="J71" s="55"/>
      <c r="K71" s="55">
        <f aca="true" t="shared" si="2" ref="K71:K102">J71+H71+F71</f>
        <v>0.5</v>
      </c>
      <c r="L71" s="47"/>
      <c r="M71" s="16"/>
    </row>
    <row r="72" spans="1:12" ht="12.75">
      <c r="A72" s="55">
        <v>66</v>
      </c>
      <c r="B72" s="55" t="s">
        <v>2208</v>
      </c>
      <c r="C72" s="55" t="s">
        <v>164</v>
      </c>
      <c r="D72" s="12" t="s">
        <v>1557</v>
      </c>
      <c r="E72" s="105"/>
      <c r="F72" s="55"/>
      <c r="G72" s="12" t="s">
        <v>1540</v>
      </c>
      <c r="H72" s="12">
        <v>0.5</v>
      </c>
      <c r="I72" s="55"/>
      <c r="J72" s="55"/>
      <c r="K72" s="55">
        <f t="shared" si="2"/>
        <v>0.5</v>
      </c>
      <c r="L72" s="47"/>
    </row>
    <row r="73" spans="1:12" ht="12.75">
      <c r="A73" s="55">
        <v>67</v>
      </c>
      <c r="B73" s="55" t="s">
        <v>1714</v>
      </c>
      <c r="C73" s="55" t="s">
        <v>164</v>
      </c>
      <c r="D73" s="12" t="s">
        <v>1539</v>
      </c>
      <c r="E73" s="105"/>
      <c r="F73" s="55"/>
      <c r="G73" s="12" t="s">
        <v>1540</v>
      </c>
      <c r="H73" s="12">
        <v>0.5</v>
      </c>
      <c r="I73" s="55"/>
      <c r="J73" s="55"/>
      <c r="K73" s="55">
        <f t="shared" si="2"/>
        <v>0.5</v>
      </c>
      <c r="L73" s="47"/>
    </row>
    <row r="74" spans="1:12" ht="12.75">
      <c r="A74" s="55">
        <v>68</v>
      </c>
      <c r="B74" s="55" t="s">
        <v>1725</v>
      </c>
      <c r="C74" s="55" t="s">
        <v>164</v>
      </c>
      <c r="D74" s="12" t="s">
        <v>1555</v>
      </c>
      <c r="E74" s="105"/>
      <c r="F74" s="55"/>
      <c r="G74" s="12" t="s">
        <v>1540</v>
      </c>
      <c r="H74" s="12">
        <v>0.5</v>
      </c>
      <c r="I74" s="55"/>
      <c r="J74" s="55"/>
      <c r="K74" s="55">
        <f t="shared" si="2"/>
        <v>0.5</v>
      </c>
      <c r="L74" s="47"/>
    </row>
    <row r="75" spans="1:12" ht="12.75">
      <c r="A75" s="55">
        <v>69</v>
      </c>
      <c r="B75" s="55" t="s">
        <v>1713</v>
      </c>
      <c r="C75" s="55" t="s">
        <v>212</v>
      </c>
      <c r="D75" s="12" t="s">
        <v>1545</v>
      </c>
      <c r="E75" s="105"/>
      <c r="F75" s="55"/>
      <c r="G75" s="12" t="s">
        <v>1540</v>
      </c>
      <c r="H75" s="12">
        <v>0.5</v>
      </c>
      <c r="I75" s="55"/>
      <c r="J75" s="55"/>
      <c r="K75" s="55">
        <f t="shared" si="2"/>
        <v>0.5</v>
      </c>
      <c r="L75" s="47"/>
    </row>
    <row r="76" spans="1:12" ht="12.75">
      <c r="A76" s="55">
        <v>70</v>
      </c>
      <c r="B76" s="55" t="s">
        <v>2203</v>
      </c>
      <c r="C76" s="55" t="s">
        <v>161</v>
      </c>
      <c r="D76" s="12" t="s">
        <v>1551</v>
      </c>
      <c r="E76" s="105"/>
      <c r="F76" s="55"/>
      <c r="G76" s="12" t="s">
        <v>1540</v>
      </c>
      <c r="H76" s="12">
        <v>0.5</v>
      </c>
      <c r="I76" s="55"/>
      <c r="J76" s="55"/>
      <c r="K76" s="55">
        <f t="shared" si="2"/>
        <v>0.5</v>
      </c>
      <c r="L76" s="47"/>
    </row>
    <row r="77" spans="1:12" ht="12.75">
      <c r="A77" s="55">
        <v>71</v>
      </c>
      <c r="B77" s="55" t="s">
        <v>1706</v>
      </c>
      <c r="C77" s="55" t="s">
        <v>48</v>
      </c>
      <c r="D77" s="12" t="s">
        <v>1556</v>
      </c>
      <c r="E77" s="105"/>
      <c r="F77" s="55"/>
      <c r="G77" s="12" t="s">
        <v>1540</v>
      </c>
      <c r="H77" s="12">
        <v>0.5</v>
      </c>
      <c r="I77" s="55"/>
      <c r="J77" s="55"/>
      <c r="K77" s="55">
        <f t="shared" si="2"/>
        <v>0.5</v>
      </c>
      <c r="L77" s="47"/>
    </row>
    <row r="78" spans="1:12" ht="12.75">
      <c r="A78" s="55">
        <v>72</v>
      </c>
      <c r="B78" s="55" t="s">
        <v>2199</v>
      </c>
      <c r="C78" s="55" t="s">
        <v>1985</v>
      </c>
      <c r="D78" s="12" t="s">
        <v>1546</v>
      </c>
      <c r="E78" s="105"/>
      <c r="F78" s="55"/>
      <c r="G78" s="12" t="s">
        <v>1540</v>
      </c>
      <c r="H78" s="12">
        <v>0.5</v>
      </c>
      <c r="I78" s="55"/>
      <c r="J78" s="55"/>
      <c r="K78" s="55">
        <f t="shared" si="2"/>
        <v>0.5</v>
      </c>
      <c r="L78" s="47"/>
    </row>
    <row r="79" spans="1:12" ht="12.75">
      <c r="A79" s="55">
        <v>73</v>
      </c>
      <c r="B79" s="55" t="s">
        <v>2193</v>
      </c>
      <c r="C79" s="55" t="s">
        <v>308</v>
      </c>
      <c r="D79" s="12" t="s">
        <v>1545</v>
      </c>
      <c r="E79" s="105"/>
      <c r="F79" s="55"/>
      <c r="G79" s="12" t="s">
        <v>1540</v>
      </c>
      <c r="H79" s="12">
        <v>0.5</v>
      </c>
      <c r="I79" s="55"/>
      <c r="J79" s="55"/>
      <c r="K79" s="55">
        <f t="shared" si="2"/>
        <v>0.5</v>
      </c>
      <c r="L79" s="47"/>
    </row>
    <row r="80" spans="1:12" ht="12.75">
      <c r="A80" s="55">
        <v>74</v>
      </c>
      <c r="B80" s="55" t="s">
        <v>2198</v>
      </c>
      <c r="C80" s="55" t="s">
        <v>141</v>
      </c>
      <c r="D80" s="12" t="s">
        <v>1552</v>
      </c>
      <c r="E80" s="105"/>
      <c r="F80" s="55"/>
      <c r="G80" s="12" t="s">
        <v>1540</v>
      </c>
      <c r="H80" s="12">
        <v>0.5</v>
      </c>
      <c r="I80" s="55"/>
      <c r="J80" s="55"/>
      <c r="K80" s="55">
        <f t="shared" si="2"/>
        <v>0.5</v>
      </c>
      <c r="L80" s="47"/>
    </row>
    <row r="81" spans="1:12" ht="12.75">
      <c r="A81" s="55">
        <v>75</v>
      </c>
      <c r="B81" s="55" t="s">
        <v>1699</v>
      </c>
      <c r="C81" s="55" t="s">
        <v>45</v>
      </c>
      <c r="D81" s="12" t="s">
        <v>1542</v>
      </c>
      <c r="E81" s="105"/>
      <c r="F81" s="55"/>
      <c r="G81" s="12" t="s">
        <v>1540</v>
      </c>
      <c r="H81" s="12">
        <v>0.5</v>
      </c>
      <c r="I81" s="55"/>
      <c r="J81" s="55"/>
      <c r="K81" s="55">
        <f t="shared" si="2"/>
        <v>0.5</v>
      </c>
      <c r="L81" s="47"/>
    </row>
    <row r="82" spans="1:12" ht="12.75">
      <c r="A82" s="55">
        <v>76</v>
      </c>
      <c r="B82" s="55" t="s">
        <v>2201</v>
      </c>
      <c r="C82" s="55" t="s">
        <v>45</v>
      </c>
      <c r="D82" s="12" t="s">
        <v>1543</v>
      </c>
      <c r="E82" s="55"/>
      <c r="F82" s="55"/>
      <c r="G82" s="12" t="s">
        <v>1540</v>
      </c>
      <c r="H82" s="12">
        <v>0.5</v>
      </c>
      <c r="I82" s="55"/>
      <c r="J82" s="55"/>
      <c r="K82" s="55">
        <f t="shared" si="2"/>
        <v>0.5</v>
      </c>
      <c r="L82" s="47"/>
    </row>
    <row r="83" spans="1:12" ht="12.75">
      <c r="A83" s="55">
        <v>77</v>
      </c>
      <c r="B83" s="55" t="s">
        <v>2195</v>
      </c>
      <c r="C83" s="55" t="s">
        <v>112</v>
      </c>
      <c r="D83" s="12" t="s">
        <v>1550</v>
      </c>
      <c r="E83" s="139"/>
      <c r="F83" s="55"/>
      <c r="G83" s="12" t="s">
        <v>1540</v>
      </c>
      <c r="H83" s="12">
        <v>0.5</v>
      </c>
      <c r="I83" s="55"/>
      <c r="J83" s="55"/>
      <c r="K83" s="55">
        <f t="shared" si="2"/>
        <v>0.5</v>
      </c>
      <c r="L83" s="47"/>
    </row>
    <row r="84" spans="1:12" ht="12.75">
      <c r="A84" s="55">
        <v>78</v>
      </c>
      <c r="B84" s="55" t="s">
        <v>2176</v>
      </c>
      <c r="C84" s="55" t="s">
        <v>1096</v>
      </c>
      <c r="D84" s="12" t="s">
        <v>1539</v>
      </c>
      <c r="E84" s="105"/>
      <c r="F84" s="55"/>
      <c r="G84" s="12" t="s">
        <v>1540</v>
      </c>
      <c r="H84" s="12">
        <v>0.5</v>
      </c>
      <c r="I84" s="55"/>
      <c r="J84" s="55"/>
      <c r="K84" s="55">
        <f t="shared" si="2"/>
        <v>0.5</v>
      </c>
      <c r="L84" s="47"/>
    </row>
    <row r="85" spans="1:12" ht="12.75">
      <c r="A85" s="55">
        <v>79</v>
      </c>
      <c r="B85" s="55" t="s">
        <v>1988</v>
      </c>
      <c r="C85" s="55" t="s">
        <v>1051</v>
      </c>
      <c r="D85" s="12" t="s">
        <v>1545</v>
      </c>
      <c r="E85" s="105"/>
      <c r="F85" s="55"/>
      <c r="G85" s="12" t="s">
        <v>1540</v>
      </c>
      <c r="H85" s="12">
        <v>0.5</v>
      </c>
      <c r="I85" s="55"/>
      <c r="J85" s="55"/>
      <c r="K85" s="55">
        <f t="shared" si="2"/>
        <v>0.5</v>
      </c>
      <c r="L85" s="47"/>
    </row>
    <row r="86" spans="1:12" ht="12.75">
      <c r="A86" s="55">
        <v>80</v>
      </c>
      <c r="B86" s="55" t="s">
        <v>1841</v>
      </c>
      <c r="C86" s="55" t="s">
        <v>151</v>
      </c>
      <c r="D86" s="12" t="s">
        <v>1550</v>
      </c>
      <c r="E86" s="105"/>
      <c r="F86" s="55"/>
      <c r="G86" s="12" t="s">
        <v>1540</v>
      </c>
      <c r="H86" s="12">
        <v>0.5</v>
      </c>
      <c r="I86" s="55"/>
      <c r="J86" s="55"/>
      <c r="K86" s="55">
        <f t="shared" si="2"/>
        <v>0.5</v>
      </c>
      <c r="L86" s="47"/>
    </row>
    <row r="87" spans="1:12" ht="12.75">
      <c r="A87" s="55">
        <v>81</v>
      </c>
      <c r="B87" s="55" t="s">
        <v>256</v>
      </c>
      <c r="C87" s="55" t="s">
        <v>330</v>
      </c>
      <c r="D87" s="12" t="s">
        <v>1552</v>
      </c>
      <c r="E87" s="105"/>
      <c r="F87" s="55"/>
      <c r="G87" s="12" t="s">
        <v>1540</v>
      </c>
      <c r="H87" s="12">
        <v>0.5</v>
      </c>
      <c r="I87" s="55"/>
      <c r="J87" s="55"/>
      <c r="K87" s="55">
        <f t="shared" si="2"/>
        <v>0.5</v>
      </c>
      <c r="L87" s="47"/>
    </row>
    <row r="88" spans="1:12" ht="12.75">
      <c r="A88" s="55">
        <v>82</v>
      </c>
      <c r="B88" s="55" t="s">
        <v>1713</v>
      </c>
      <c r="C88" s="55" t="s">
        <v>35</v>
      </c>
      <c r="D88" s="12" t="s">
        <v>1548</v>
      </c>
      <c r="E88" s="105"/>
      <c r="F88" s="55"/>
      <c r="G88" s="12" t="s">
        <v>1540</v>
      </c>
      <c r="H88" s="12">
        <v>0.5</v>
      </c>
      <c r="I88" s="55"/>
      <c r="J88" s="55"/>
      <c r="K88" s="55">
        <f t="shared" si="2"/>
        <v>0.5</v>
      </c>
      <c r="L88" s="47"/>
    </row>
    <row r="89" spans="1:12" ht="12.75">
      <c r="A89" s="55">
        <v>83</v>
      </c>
      <c r="B89" s="55" t="s">
        <v>2197</v>
      </c>
      <c r="C89" s="55" t="s">
        <v>35</v>
      </c>
      <c r="D89" s="12" t="s">
        <v>1542</v>
      </c>
      <c r="E89" s="105"/>
      <c r="F89" s="55"/>
      <c r="G89" s="12" t="s">
        <v>1540</v>
      </c>
      <c r="H89" s="12">
        <v>0.5</v>
      </c>
      <c r="I89" s="55"/>
      <c r="J89" s="55"/>
      <c r="K89" s="55">
        <f t="shared" si="2"/>
        <v>0.5</v>
      </c>
      <c r="L89" s="47"/>
    </row>
    <row r="90" spans="1:12" ht="12.75">
      <c r="A90" s="55">
        <v>84</v>
      </c>
      <c r="B90" s="55" t="s">
        <v>2204</v>
      </c>
      <c r="C90" s="55" t="s">
        <v>688</v>
      </c>
      <c r="D90" s="12" t="s">
        <v>1552</v>
      </c>
      <c r="E90" s="105"/>
      <c r="F90" s="55"/>
      <c r="G90" s="12" t="s">
        <v>1540</v>
      </c>
      <c r="H90" s="12">
        <v>0.5</v>
      </c>
      <c r="I90" s="55"/>
      <c r="J90" s="55"/>
      <c r="K90" s="55">
        <f t="shared" si="2"/>
        <v>0.5</v>
      </c>
      <c r="L90" s="47"/>
    </row>
    <row r="91" spans="1:12" ht="12.75">
      <c r="A91" s="55">
        <v>85</v>
      </c>
      <c r="B91" s="55" t="s">
        <v>204</v>
      </c>
      <c r="C91" s="55" t="s">
        <v>148</v>
      </c>
      <c r="D91" s="12" t="s">
        <v>1554</v>
      </c>
      <c r="E91" s="105"/>
      <c r="F91" s="55"/>
      <c r="G91" s="12" t="s">
        <v>1540</v>
      </c>
      <c r="H91" s="12">
        <v>0.5</v>
      </c>
      <c r="I91" s="55"/>
      <c r="J91" s="55"/>
      <c r="K91" s="55">
        <f t="shared" si="2"/>
        <v>0.5</v>
      </c>
      <c r="L91" s="47"/>
    </row>
    <row r="92" spans="1:12" ht="12.75">
      <c r="A92" s="55">
        <v>86</v>
      </c>
      <c r="B92" s="55" t="s">
        <v>2202</v>
      </c>
      <c r="C92" s="55" t="s">
        <v>265</v>
      </c>
      <c r="D92" s="12" t="s">
        <v>1542</v>
      </c>
      <c r="E92" s="55"/>
      <c r="F92" s="55"/>
      <c r="G92" s="12" t="s">
        <v>1540</v>
      </c>
      <c r="H92" s="12">
        <v>0.5</v>
      </c>
      <c r="I92" s="55"/>
      <c r="J92" s="55"/>
      <c r="K92" s="55">
        <f t="shared" si="2"/>
        <v>0.5</v>
      </c>
      <c r="L92" s="47"/>
    </row>
    <row r="93" spans="1:12" ht="12.75">
      <c r="A93" s="55">
        <v>87</v>
      </c>
      <c r="B93" s="55" t="s">
        <v>2200</v>
      </c>
      <c r="C93" s="55" t="s">
        <v>1979</v>
      </c>
      <c r="D93" s="12" t="s">
        <v>1554</v>
      </c>
      <c r="E93" s="105"/>
      <c r="F93" s="55"/>
      <c r="G93" s="12" t="s">
        <v>1540</v>
      </c>
      <c r="H93" s="12">
        <v>0.5</v>
      </c>
      <c r="I93" s="55"/>
      <c r="J93" s="55"/>
      <c r="K93" s="55">
        <f t="shared" si="2"/>
        <v>0.5</v>
      </c>
      <c r="L93" s="47"/>
    </row>
    <row r="94" spans="1:12" ht="12.75">
      <c r="A94" s="55">
        <v>88</v>
      </c>
      <c r="B94" s="55" t="s">
        <v>2185</v>
      </c>
      <c r="C94" s="55" t="s">
        <v>2168</v>
      </c>
      <c r="D94" s="12" t="s">
        <v>1549</v>
      </c>
      <c r="E94" s="105"/>
      <c r="F94" s="55"/>
      <c r="G94" s="12" t="s">
        <v>1540</v>
      </c>
      <c r="H94" s="12">
        <v>0.5</v>
      </c>
      <c r="I94" s="55"/>
      <c r="J94" s="55"/>
      <c r="K94" s="55">
        <f t="shared" si="2"/>
        <v>0.5</v>
      </c>
      <c r="L94" s="47"/>
    </row>
    <row r="95" spans="1:12" ht="12.75">
      <c r="A95" s="55">
        <v>89</v>
      </c>
      <c r="B95" s="55" t="s">
        <v>1730</v>
      </c>
      <c r="C95" s="55" t="s">
        <v>176</v>
      </c>
      <c r="D95" s="12" t="s">
        <v>1543</v>
      </c>
      <c r="E95" s="105"/>
      <c r="F95" s="55"/>
      <c r="G95" s="12" t="s">
        <v>1540</v>
      </c>
      <c r="H95" s="12">
        <v>0.5</v>
      </c>
      <c r="I95" s="55"/>
      <c r="J95" s="55"/>
      <c r="K95" s="55">
        <f t="shared" si="2"/>
        <v>0.5</v>
      </c>
      <c r="L95" s="47"/>
    </row>
    <row r="96" spans="1:12" ht="12.75">
      <c r="A96" s="55">
        <v>90</v>
      </c>
      <c r="B96" s="55" t="s">
        <v>36</v>
      </c>
      <c r="C96" s="55" t="s">
        <v>1396</v>
      </c>
      <c r="D96" s="12" t="s">
        <v>1548</v>
      </c>
      <c r="E96" s="105"/>
      <c r="F96" s="55"/>
      <c r="G96" s="12" t="s">
        <v>1540</v>
      </c>
      <c r="H96" s="12">
        <v>0.5</v>
      </c>
      <c r="I96" s="55"/>
      <c r="J96" s="55"/>
      <c r="K96" s="55">
        <f t="shared" si="2"/>
        <v>0.5</v>
      </c>
      <c r="L96" s="47"/>
    </row>
    <row r="97" spans="1:12" ht="12.75">
      <c r="A97" s="55">
        <v>91</v>
      </c>
      <c r="B97" s="55" t="s">
        <v>2194</v>
      </c>
      <c r="C97" s="55" t="s">
        <v>164</v>
      </c>
      <c r="D97" s="12" t="s">
        <v>1546</v>
      </c>
      <c r="E97" s="105"/>
      <c r="F97" s="55"/>
      <c r="G97" s="12" t="s">
        <v>1547</v>
      </c>
      <c r="H97" s="12">
        <v>0.25</v>
      </c>
      <c r="I97" s="55"/>
      <c r="J97" s="55"/>
      <c r="K97" s="55">
        <f t="shared" si="2"/>
        <v>0.25</v>
      </c>
      <c r="L97" s="47"/>
    </row>
    <row r="98" spans="1:12" ht="12.75">
      <c r="A98" s="55">
        <v>92</v>
      </c>
      <c r="B98" s="55" t="s">
        <v>1849</v>
      </c>
      <c r="C98" s="55" t="s">
        <v>48</v>
      </c>
      <c r="D98" s="12" t="s">
        <v>1546</v>
      </c>
      <c r="E98" s="105"/>
      <c r="F98" s="55"/>
      <c r="G98" s="12" t="s">
        <v>1547</v>
      </c>
      <c r="H98" s="12">
        <v>0.25</v>
      </c>
      <c r="I98" s="55"/>
      <c r="J98" s="55"/>
      <c r="K98" s="55">
        <f t="shared" si="2"/>
        <v>0.25</v>
      </c>
      <c r="L98" s="47"/>
    </row>
    <row r="99" spans="1:12" ht="12.75">
      <c r="A99" s="55">
        <v>93</v>
      </c>
      <c r="B99" s="55" t="s">
        <v>658</v>
      </c>
      <c r="C99" s="55" t="s">
        <v>31</v>
      </c>
      <c r="D99" s="12" t="s">
        <v>1541</v>
      </c>
      <c r="E99" s="105"/>
      <c r="F99" s="55"/>
      <c r="G99" s="12" t="s">
        <v>1553</v>
      </c>
      <c r="H99" s="12">
        <v>0.125</v>
      </c>
      <c r="I99" s="55"/>
      <c r="J99" s="55"/>
      <c r="K99" s="55">
        <f t="shared" si="2"/>
        <v>0.125</v>
      </c>
      <c r="L99" s="47"/>
    </row>
    <row r="100" spans="1:12" ht="12.75">
      <c r="A100" s="55">
        <v>94</v>
      </c>
      <c r="B100" s="55" t="s">
        <v>36</v>
      </c>
      <c r="C100" s="55" t="s">
        <v>38</v>
      </c>
      <c r="D100" s="12" t="s">
        <v>1541</v>
      </c>
      <c r="E100" s="105"/>
      <c r="F100" s="55"/>
      <c r="G100" s="12" t="s">
        <v>1553</v>
      </c>
      <c r="H100" s="12">
        <v>0.125</v>
      </c>
      <c r="I100" s="55"/>
      <c r="J100" s="55"/>
      <c r="K100" s="55">
        <f t="shared" si="2"/>
        <v>0.125</v>
      </c>
      <c r="L100" s="47"/>
    </row>
    <row r="101" spans="1:12" ht="12.75">
      <c r="A101" s="55">
        <v>95</v>
      </c>
      <c r="B101" s="55" t="s">
        <v>204</v>
      </c>
      <c r="C101" s="55" t="s">
        <v>55</v>
      </c>
      <c r="D101" s="12" t="s">
        <v>1541</v>
      </c>
      <c r="E101" s="105"/>
      <c r="F101" s="55"/>
      <c r="G101" s="12" t="s">
        <v>1553</v>
      </c>
      <c r="H101" s="12">
        <v>0.125</v>
      </c>
      <c r="I101" s="55"/>
      <c r="J101" s="55"/>
      <c r="K101" s="55">
        <f t="shared" si="2"/>
        <v>0.125</v>
      </c>
      <c r="L101" s="47"/>
    </row>
    <row r="102" spans="1:12" ht="12.75">
      <c r="A102" s="55">
        <v>96</v>
      </c>
      <c r="B102" s="55" t="s">
        <v>1872</v>
      </c>
      <c r="C102" s="55" t="s">
        <v>212</v>
      </c>
      <c r="D102" s="14" t="s">
        <v>417</v>
      </c>
      <c r="E102" s="111" t="s">
        <v>646</v>
      </c>
      <c r="F102" s="55"/>
      <c r="G102" s="55"/>
      <c r="H102" s="110"/>
      <c r="I102" s="55"/>
      <c r="J102" s="55"/>
      <c r="K102" s="55">
        <f t="shared" si="2"/>
        <v>0</v>
      </c>
      <c r="L102" s="47"/>
    </row>
    <row r="104" spans="1:15" s="377" customFormat="1" ht="42" customHeight="1">
      <c r="A104" s="373"/>
      <c r="B104" s="413" t="s">
        <v>2677</v>
      </c>
      <c r="C104" s="413"/>
      <c r="D104" s="413"/>
      <c r="E104" s="374"/>
      <c r="F104" s="375"/>
      <c r="G104" s="376"/>
      <c r="H104" s="414" t="s">
        <v>2678</v>
      </c>
      <c r="I104" s="413"/>
      <c r="J104" s="413"/>
      <c r="K104" s="373"/>
      <c r="L104" s="376"/>
      <c r="M104" s="373"/>
      <c r="N104" s="373"/>
      <c r="O104" s="373"/>
    </row>
    <row r="105" spans="1:15" s="377" customFormat="1" ht="16.5">
      <c r="A105" s="373"/>
      <c r="B105" s="378"/>
      <c r="C105" s="378"/>
      <c r="D105" s="374"/>
      <c r="E105" s="374"/>
      <c r="F105" s="375"/>
      <c r="G105" s="376"/>
      <c r="H105" s="378"/>
      <c r="I105" s="376"/>
      <c r="J105" s="378"/>
      <c r="K105" s="373"/>
      <c r="L105" s="376"/>
      <c r="M105" s="373"/>
      <c r="N105" s="373"/>
      <c r="O105" s="373"/>
    </row>
    <row r="106" spans="1:15" s="377" customFormat="1" ht="16.5">
      <c r="A106" s="373"/>
      <c r="B106" s="378"/>
      <c r="C106" s="378"/>
      <c r="D106" s="374"/>
      <c r="E106" s="374"/>
      <c r="F106" s="375"/>
      <c r="G106" s="376"/>
      <c r="H106" s="378"/>
      <c r="I106" s="376"/>
      <c r="J106" s="378"/>
      <c r="K106" s="373"/>
      <c r="L106" s="376"/>
      <c r="M106" s="373"/>
      <c r="N106" s="373"/>
      <c r="O106" s="373"/>
    </row>
    <row r="107" spans="1:15" s="377" customFormat="1" ht="16.5">
      <c r="A107" s="373"/>
      <c r="B107" s="378"/>
      <c r="C107" s="378"/>
      <c r="D107" s="374"/>
      <c r="E107" s="374"/>
      <c r="F107" s="375"/>
      <c r="G107" s="376"/>
      <c r="H107" s="378"/>
      <c r="I107" s="376"/>
      <c r="J107" s="378"/>
      <c r="K107" s="373"/>
      <c r="L107" s="376"/>
      <c r="M107" s="373"/>
      <c r="N107" s="373"/>
      <c r="O107" s="373"/>
    </row>
    <row r="108" spans="1:15" s="377" customFormat="1" ht="16.5">
      <c r="A108" s="373"/>
      <c r="B108" s="378"/>
      <c r="C108" s="378"/>
      <c r="D108" s="374"/>
      <c r="E108" s="374"/>
      <c r="F108" s="375"/>
      <c r="G108" s="376"/>
      <c r="H108" s="378"/>
      <c r="I108" s="376"/>
      <c r="J108" s="378"/>
      <c r="K108" s="373"/>
      <c r="L108" s="376"/>
      <c r="M108" s="373"/>
      <c r="N108" s="373"/>
      <c r="O108" s="373"/>
    </row>
    <row r="109" spans="1:15" s="377" customFormat="1" ht="16.5">
      <c r="A109" s="373"/>
      <c r="B109" s="413" t="s">
        <v>2680</v>
      </c>
      <c r="C109" s="413"/>
      <c r="D109" s="413"/>
      <c r="E109" s="374"/>
      <c r="F109" s="375"/>
      <c r="G109" s="376"/>
      <c r="H109" s="413" t="s">
        <v>2679</v>
      </c>
      <c r="I109" s="413"/>
      <c r="J109" s="413"/>
      <c r="K109" s="373"/>
      <c r="L109" s="376"/>
      <c r="M109" s="373"/>
      <c r="N109" s="373"/>
      <c r="O109" s="373"/>
    </row>
    <row r="110" spans="1:13" s="90" customFormat="1" ht="12.75">
      <c r="A110" s="3"/>
      <c r="D110" s="35"/>
      <c r="E110" s="99"/>
      <c r="F110" s="92"/>
      <c r="G110" s="4"/>
      <c r="H110" s="3"/>
      <c r="I110" s="4"/>
      <c r="K110" s="4"/>
      <c r="L110" s="4"/>
      <c r="M110" s="4"/>
    </row>
    <row r="111" spans="1:13" s="90" customFormat="1" ht="12.75">
      <c r="A111" s="3"/>
      <c r="D111" s="35"/>
      <c r="E111" s="99"/>
      <c r="F111" s="92"/>
      <c r="G111" s="4"/>
      <c r="H111" s="3"/>
      <c r="I111" s="4"/>
      <c r="K111" s="4"/>
      <c r="L111" s="4"/>
      <c r="M111" s="4"/>
    </row>
  </sheetData>
  <sheetProtection/>
  <mergeCells count="7">
    <mergeCell ref="B109:D109"/>
    <mergeCell ref="H109:J109"/>
    <mergeCell ref="A3:L3"/>
    <mergeCell ref="A2:L2"/>
    <mergeCell ref="A4:L4"/>
    <mergeCell ref="B104:D104"/>
    <mergeCell ref="H104:J104"/>
  </mergeCells>
  <printOptions/>
  <pageMargins left="0.75" right="0.25" top="0.75" bottom="0.7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2:R678"/>
  <sheetViews>
    <sheetView zoomScalePageLayoutView="0" workbookViewId="0" topLeftCell="A108">
      <selection activeCell="P643" sqref="P643"/>
    </sheetView>
  </sheetViews>
  <sheetFormatPr defaultColWidth="9.140625" defaultRowHeight="12.75"/>
  <cols>
    <col min="1" max="1" width="4.28125" style="2" customWidth="1"/>
    <col min="2" max="2" width="20.00390625" style="70" customWidth="1"/>
    <col min="3" max="3" width="10.421875" style="70" customWidth="1"/>
    <col min="4" max="4" width="13.421875" style="231" customWidth="1"/>
    <col min="5" max="5" width="14.421875" style="231" customWidth="1"/>
    <col min="6" max="6" width="12.28125" style="283" customWidth="1"/>
    <col min="7" max="7" width="5.8515625" style="2" customWidth="1"/>
    <col min="8" max="8" width="22.28125" style="70" customWidth="1"/>
    <col min="9" max="9" width="5.57421875" style="284" customWidth="1"/>
    <col min="10" max="10" width="18.7109375" style="67" customWidth="1"/>
    <col min="11" max="12" width="6.8515625" style="284" customWidth="1"/>
    <col min="13" max="13" width="7.8515625" style="2" customWidth="1"/>
    <col min="14" max="16384" width="9.140625" style="67" customWidth="1"/>
  </cols>
  <sheetData>
    <row r="2" spans="1:13" ht="18.75">
      <c r="A2" s="425" t="s">
        <v>103</v>
      </c>
      <c r="B2" s="425"/>
      <c r="C2" s="415"/>
      <c r="D2" s="415"/>
      <c r="E2" s="415"/>
      <c r="F2" s="415"/>
      <c r="G2" s="415"/>
      <c r="H2" s="415"/>
      <c r="I2" s="415"/>
      <c r="J2" s="415"/>
      <c r="K2" s="415"/>
      <c r="L2" s="415"/>
      <c r="M2" s="415"/>
    </row>
    <row r="3" spans="1:18" s="325" customFormat="1" ht="12.75">
      <c r="A3" s="421" t="s">
        <v>2682</v>
      </c>
      <c r="B3" s="422"/>
      <c r="C3" s="422"/>
      <c r="D3" s="422"/>
      <c r="E3" s="422"/>
      <c r="F3" s="422"/>
      <c r="G3" s="422"/>
      <c r="H3" s="422"/>
      <c r="I3" s="422"/>
      <c r="J3" s="422"/>
      <c r="K3" s="422"/>
      <c r="L3" s="422"/>
      <c r="M3" s="323"/>
      <c r="N3" s="324"/>
      <c r="O3" s="324"/>
      <c r="P3" s="324"/>
      <c r="Q3" s="324"/>
      <c r="R3" s="324"/>
    </row>
    <row r="4" spans="1:12" s="8" customFormat="1" ht="12.75">
      <c r="A4" s="21"/>
      <c r="B4" s="24"/>
      <c r="C4" s="156"/>
      <c r="D4" s="232"/>
      <c r="E4" s="232"/>
      <c r="F4" s="16"/>
      <c r="G4" s="16"/>
      <c r="H4" s="16"/>
      <c r="I4" s="16"/>
      <c r="J4" s="16"/>
      <c r="K4" s="233"/>
      <c r="L4" s="21"/>
    </row>
    <row r="5" spans="1:13" s="71" customFormat="1" ht="25.5">
      <c r="A5" s="234" t="s">
        <v>0</v>
      </c>
      <c r="B5" s="235" t="s">
        <v>1</v>
      </c>
      <c r="C5" s="234" t="s">
        <v>2</v>
      </c>
      <c r="D5" s="236" t="s">
        <v>3</v>
      </c>
      <c r="E5" s="236" t="s">
        <v>41</v>
      </c>
      <c r="F5" s="237" t="s">
        <v>27</v>
      </c>
      <c r="G5" s="234" t="s">
        <v>5</v>
      </c>
      <c r="H5" s="234" t="s">
        <v>6</v>
      </c>
      <c r="I5" s="238" t="s">
        <v>7</v>
      </c>
      <c r="J5" s="234" t="s">
        <v>19</v>
      </c>
      <c r="K5" s="239" t="s">
        <v>5</v>
      </c>
      <c r="L5" s="240" t="s">
        <v>42</v>
      </c>
      <c r="M5" s="235" t="s">
        <v>9</v>
      </c>
    </row>
    <row r="6" spans="1:16" s="71" customFormat="1" ht="25.5">
      <c r="A6" s="22">
        <v>161</v>
      </c>
      <c r="B6" s="47" t="s">
        <v>758</v>
      </c>
      <c r="C6" s="151" t="s">
        <v>362</v>
      </c>
      <c r="D6" s="55"/>
      <c r="E6" s="107" t="s">
        <v>926</v>
      </c>
      <c r="F6" s="242"/>
      <c r="G6" s="22"/>
      <c r="H6" s="10" t="s">
        <v>2299</v>
      </c>
      <c r="I6" s="241">
        <v>0.6</v>
      </c>
      <c r="J6" s="55"/>
      <c r="K6" s="241"/>
      <c r="L6" s="241">
        <f aca="true" t="shared" si="0" ref="L6:L69">K6+I6+G6</f>
        <v>0.6</v>
      </c>
      <c r="M6" s="22"/>
      <c r="P6" s="67"/>
    </row>
    <row r="7" spans="1:16" s="71" customFormat="1" ht="12.75">
      <c r="A7" s="22">
        <v>340</v>
      </c>
      <c r="B7" s="47" t="s">
        <v>1163</v>
      </c>
      <c r="C7" s="151" t="s">
        <v>362</v>
      </c>
      <c r="D7" s="55"/>
      <c r="E7" s="107" t="s">
        <v>1164</v>
      </c>
      <c r="F7" s="242"/>
      <c r="G7" s="22"/>
      <c r="H7" s="47" t="s">
        <v>802</v>
      </c>
      <c r="I7" s="241">
        <v>0.25</v>
      </c>
      <c r="J7" s="55"/>
      <c r="K7" s="241"/>
      <c r="L7" s="241">
        <f t="shared" si="0"/>
        <v>0.25</v>
      </c>
      <c r="M7" s="22"/>
      <c r="P7" s="243"/>
    </row>
    <row r="8" spans="1:13" s="71" customFormat="1" ht="12.75">
      <c r="A8" s="22">
        <v>421</v>
      </c>
      <c r="B8" s="47" t="s">
        <v>1003</v>
      </c>
      <c r="C8" s="151" t="s">
        <v>362</v>
      </c>
      <c r="D8" s="55"/>
      <c r="E8" s="138" t="s">
        <v>734</v>
      </c>
      <c r="F8" s="242"/>
      <c r="G8" s="22"/>
      <c r="H8" s="47" t="s">
        <v>713</v>
      </c>
      <c r="I8" s="241">
        <v>0.125</v>
      </c>
      <c r="J8" s="55"/>
      <c r="K8" s="241"/>
      <c r="L8" s="241">
        <f t="shared" si="0"/>
        <v>0.125</v>
      </c>
      <c r="M8" s="22"/>
    </row>
    <row r="9" spans="1:13" s="71" customFormat="1" ht="12.75">
      <c r="A9" s="22">
        <v>507</v>
      </c>
      <c r="B9" s="107" t="s">
        <v>2112</v>
      </c>
      <c r="C9" s="47" t="s">
        <v>362</v>
      </c>
      <c r="D9" s="55"/>
      <c r="E9" s="107" t="s">
        <v>920</v>
      </c>
      <c r="F9" s="55"/>
      <c r="G9" s="22"/>
      <c r="H9" s="107" t="s">
        <v>1486</v>
      </c>
      <c r="I9" s="55">
        <v>0.1</v>
      </c>
      <c r="J9" s="94"/>
      <c r="K9" s="241"/>
      <c r="L9" s="241">
        <f t="shared" si="0"/>
        <v>0.1</v>
      </c>
      <c r="M9" s="22"/>
    </row>
    <row r="10" spans="1:13" s="71" customFormat="1" ht="12.75">
      <c r="A10" s="22">
        <v>508</v>
      </c>
      <c r="B10" s="47" t="s">
        <v>951</v>
      </c>
      <c r="C10" s="151" t="s">
        <v>362</v>
      </c>
      <c r="D10" s="55"/>
      <c r="E10" s="107" t="s">
        <v>926</v>
      </c>
      <c r="F10" s="242"/>
      <c r="G10" s="22"/>
      <c r="H10" s="47" t="s">
        <v>719</v>
      </c>
      <c r="I10" s="241">
        <v>0.1</v>
      </c>
      <c r="J10" s="55"/>
      <c r="K10" s="241"/>
      <c r="L10" s="241">
        <f t="shared" si="0"/>
        <v>0.1</v>
      </c>
      <c r="M10" s="22"/>
    </row>
    <row r="11" spans="1:13" s="71" customFormat="1" ht="12.75">
      <c r="A11" s="22">
        <v>657</v>
      </c>
      <c r="B11" s="107" t="s">
        <v>1723</v>
      </c>
      <c r="C11" s="47" t="s">
        <v>362</v>
      </c>
      <c r="D11" s="55"/>
      <c r="E11" s="107" t="s">
        <v>1489</v>
      </c>
      <c r="F11" s="55"/>
      <c r="G11" s="22"/>
      <c r="H11" s="107" t="s">
        <v>1488</v>
      </c>
      <c r="I11" s="55">
        <v>0.08333333333333333</v>
      </c>
      <c r="J11" s="94"/>
      <c r="K11" s="241"/>
      <c r="L11" s="241">
        <f t="shared" si="0"/>
        <v>0.08333333333333333</v>
      </c>
      <c r="M11" s="22"/>
    </row>
    <row r="12" spans="1:15" s="71" customFormat="1" ht="12.75">
      <c r="A12" s="22">
        <v>53</v>
      </c>
      <c r="B12" s="47" t="s">
        <v>107</v>
      </c>
      <c r="C12" s="55" t="s">
        <v>31</v>
      </c>
      <c r="D12" s="258" t="s">
        <v>106</v>
      </c>
      <c r="E12" s="106"/>
      <c r="F12" s="139"/>
      <c r="G12" s="55"/>
      <c r="H12" s="55"/>
      <c r="I12" s="110"/>
      <c r="J12" s="244" t="s">
        <v>110</v>
      </c>
      <c r="K12" s="259">
        <v>1</v>
      </c>
      <c r="L12" s="241">
        <f t="shared" si="0"/>
        <v>1</v>
      </c>
      <c r="M12" s="47"/>
      <c r="O12" s="67"/>
    </row>
    <row r="13" spans="1:16" s="71" customFormat="1" ht="12.75">
      <c r="A13" s="22">
        <v>163</v>
      </c>
      <c r="B13" s="245" t="s">
        <v>242</v>
      </c>
      <c r="C13" s="138" t="s">
        <v>31</v>
      </c>
      <c r="D13" s="106" t="s">
        <v>172</v>
      </c>
      <c r="E13" s="106"/>
      <c r="F13" s="139"/>
      <c r="G13" s="55"/>
      <c r="H13" s="94"/>
      <c r="I13" s="110"/>
      <c r="J13" s="247" t="s">
        <v>122</v>
      </c>
      <c r="K13" s="241">
        <v>0.6</v>
      </c>
      <c r="L13" s="241">
        <f t="shared" si="0"/>
        <v>0.6</v>
      </c>
      <c r="M13" s="47"/>
      <c r="P13" s="67"/>
    </row>
    <row r="14" spans="1:16" s="164" customFormat="1" ht="12.75">
      <c r="A14" s="22">
        <v>165</v>
      </c>
      <c r="B14" s="245" t="s">
        <v>347</v>
      </c>
      <c r="C14" s="94" t="s">
        <v>31</v>
      </c>
      <c r="D14" s="94" t="s">
        <v>162</v>
      </c>
      <c r="E14" s="254"/>
      <c r="F14" s="248"/>
      <c r="G14" s="244"/>
      <c r="H14" s="244"/>
      <c r="I14" s="244"/>
      <c r="J14" s="247" t="s">
        <v>122</v>
      </c>
      <c r="K14" s="249">
        <v>0.6</v>
      </c>
      <c r="L14" s="241">
        <f t="shared" si="0"/>
        <v>0.6</v>
      </c>
      <c r="M14" s="245"/>
      <c r="O14" s="71"/>
      <c r="P14" s="67"/>
    </row>
    <row r="15" spans="1:15" s="164" customFormat="1" ht="12.75">
      <c r="A15" s="22">
        <v>167</v>
      </c>
      <c r="B15" s="245" t="s">
        <v>157</v>
      </c>
      <c r="C15" s="138" t="s">
        <v>31</v>
      </c>
      <c r="D15" s="94" t="s">
        <v>159</v>
      </c>
      <c r="E15" s="106"/>
      <c r="F15" s="139"/>
      <c r="G15" s="55"/>
      <c r="H15" s="55"/>
      <c r="I15" s="110"/>
      <c r="J15" s="247" t="s">
        <v>122</v>
      </c>
      <c r="K15" s="249">
        <v>0.6</v>
      </c>
      <c r="L15" s="241">
        <f t="shared" si="0"/>
        <v>0.6</v>
      </c>
      <c r="M15" s="47"/>
      <c r="O15" s="67"/>
    </row>
    <row r="16" spans="1:16" s="164" customFormat="1" ht="12.75">
      <c r="A16" s="22">
        <v>52</v>
      </c>
      <c r="B16" s="245" t="s">
        <v>208</v>
      </c>
      <c r="C16" s="94" t="s">
        <v>31</v>
      </c>
      <c r="D16" s="244" t="s">
        <v>188</v>
      </c>
      <c r="E16" s="94"/>
      <c r="F16" s="244"/>
      <c r="G16" s="244"/>
      <c r="H16" s="244"/>
      <c r="I16" s="244"/>
      <c r="J16" s="247" t="s">
        <v>79</v>
      </c>
      <c r="K16" s="249">
        <v>1</v>
      </c>
      <c r="L16" s="241">
        <f t="shared" si="0"/>
        <v>1</v>
      </c>
      <c r="M16" s="245"/>
      <c r="O16" s="250"/>
      <c r="P16" s="67"/>
    </row>
    <row r="17" spans="1:16" s="164" customFormat="1" ht="76.5">
      <c r="A17" s="22">
        <v>4</v>
      </c>
      <c r="B17" s="64" t="s">
        <v>191</v>
      </c>
      <c r="C17" s="61" t="s">
        <v>31</v>
      </c>
      <c r="D17" s="61" t="s">
        <v>192</v>
      </c>
      <c r="E17" s="27"/>
      <c r="F17" s="287" t="s">
        <v>2303</v>
      </c>
      <c r="G17" s="5">
        <v>1.5</v>
      </c>
      <c r="H17" s="316" t="s">
        <v>2649</v>
      </c>
      <c r="I17" s="288">
        <v>2.25</v>
      </c>
      <c r="J17" s="234" t="s">
        <v>194</v>
      </c>
      <c r="K17" s="288">
        <v>2</v>
      </c>
      <c r="L17" s="288">
        <f t="shared" si="0"/>
        <v>5.75</v>
      </c>
      <c r="M17" s="5"/>
      <c r="O17" s="71"/>
      <c r="P17" s="67"/>
    </row>
    <row r="18" spans="1:16" s="164" customFormat="1" ht="12.75">
      <c r="A18" s="22">
        <v>49</v>
      </c>
      <c r="B18" s="245" t="s">
        <v>253</v>
      </c>
      <c r="C18" s="138" t="s">
        <v>31</v>
      </c>
      <c r="D18" s="106" t="s">
        <v>136</v>
      </c>
      <c r="E18" s="106"/>
      <c r="F18" s="139"/>
      <c r="G18" s="55"/>
      <c r="H18" s="55"/>
      <c r="I18" s="110"/>
      <c r="J18" s="55" t="s">
        <v>97</v>
      </c>
      <c r="K18" s="241">
        <v>1</v>
      </c>
      <c r="L18" s="241">
        <f t="shared" si="0"/>
        <v>1</v>
      </c>
      <c r="M18" s="47"/>
      <c r="O18" s="71" t="s">
        <v>120</v>
      </c>
      <c r="P18" s="67"/>
    </row>
    <row r="19" spans="1:16" ht="12.75">
      <c r="A19" s="22">
        <v>16</v>
      </c>
      <c r="B19" s="47" t="s">
        <v>237</v>
      </c>
      <c r="C19" s="55" t="s">
        <v>31</v>
      </c>
      <c r="D19" s="55"/>
      <c r="E19" s="55" t="s">
        <v>178</v>
      </c>
      <c r="F19" s="154" t="s">
        <v>2302</v>
      </c>
      <c r="G19" s="22">
        <v>2</v>
      </c>
      <c r="H19" s="47"/>
      <c r="I19" s="241"/>
      <c r="J19" s="55"/>
      <c r="K19" s="241"/>
      <c r="L19" s="241">
        <f t="shared" si="0"/>
        <v>2</v>
      </c>
      <c r="M19" s="22"/>
      <c r="O19" s="71"/>
      <c r="P19" s="71"/>
    </row>
    <row r="20" spans="1:16" ht="38.25">
      <c r="A20" s="22">
        <v>32</v>
      </c>
      <c r="B20" s="245" t="s">
        <v>290</v>
      </c>
      <c r="C20" s="138" t="s">
        <v>31</v>
      </c>
      <c r="D20" s="106"/>
      <c r="E20" s="94" t="s">
        <v>287</v>
      </c>
      <c r="F20" s="139"/>
      <c r="G20" s="55"/>
      <c r="H20" s="55"/>
      <c r="I20" s="110"/>
      <c r="J20" s="255" t="s">
        <v>2300</v>
      </c>
      <c r="K20" s="249">
        <f>0.6+0.8</f>
        <v>1.4</v>
      </c>
      <c r="L20" s="241">
        <f t="shared" si="0"/>
        <v>1.4</v>
      </c>
      <c r="M20" s="47"/>
      <c r="P20" s="71"/>
    </row>
    <row r="21" spans="1:15" ht="25.5">
      <c r="A21" s="22">
        <v>34</v>
      </c>
      <c r="B21" s="47" t="s">
        <v>242</v>
      </c>
      <c r="C21" s="94" t="s">
        <v>31</v>
      </c>
      <c r="D21" s="94"/>
      <c r="E21" s="251" t="s">
        <v>195</v>
      </c>
      <c r="F21" s="252"/>
      <c r="G21" s="253"/>
      <c r="H21" s="257" t="s">
        <v>2685</v>
      </c>
      <c r="I21" s="254">
        <v>0.625</v>
      </c>
      <c r="J21" s="244" t="s">
        <v>96</v>
      </c>
      <c r="K21" s="249">
        <v>0.75</v>
      </c>
      <c r="L21" s="241">
        <f t="shared" si="0"/>
        <v>1.375</v>
      </c>
      <c r="M21" s="245"/>
      <c r="O21" s="71"/>
    </row>
    <row r="22" spans="1:16" ht="12.75">
      <c r="A22" s="22">
        <v>50</v>
      </c>
      <c r="B22" s="47" t="s">
        <v>296</v>
      </c>
      <c r="C22" s="55" t="s">
        <v>31</v>
      </c>
      <c r="D22" s="106"/>
      <c r="E22" s="106" t="s">
        <v>297</v>
      </c>
      <c r="F22" s="139"/>
      <c r="G22" s="55"/>
      <c r="H22" s="55"/>
      <c r="I22" s="110"/>
      <c r="J22" s="244" t="s">
        <v>295</v>
      </c>
      <c r="K22" s="241">
        <v>1</v>
      </c>
      <c r="L22" s="241">
        <f t="shared" si="0"/>
        <v>1</v>
      </c>
      <c r="M22" s="47"/>
      <c r="O22" s="71"/>
      <c r="P22" s="71"/>
    </row>
    <row r="23" spans="1:16" s="71" customFormat="1" ht="12.75">
      <c r="A23" s="22">
        <v>51</v>
      </c>
      <c r="B23" s="157" t="s">
        <v>666</v>
      </c>
      <c r="C23" s="47" t="s">
        <v>31</v>
      </c>
      <c r="D23" s="55"/>
      <c r="E23" s="150" t="s">
        <v>489</v>
      </c>
      <c r="F23" s="244"/>
      <c r="G23" s="244"/>
      <c r="H23" s="253"/>
      <c r="I23" s="244"/>
      <c r="J23" s="47" t="s">
        <v>479</v>
      </c>
      <c r="K23" s="249">
        <v>1</v>
      </c>
      <c r="L23" s="241">
        <f t="shared" si="0"/>
        <v>1</v>
      </c>
      <c r="M23" s="245"/>
      <c r="P23" s="67"/>
    </row>
    <row r="24" spans="1:16" s="71" customFormat="1" ht="12.75">
      <c r="A24" s="22">
        <v>54</v>
      </c>
      <c r="B24" s="47" t="s">
        <v>198</v>
      </c>
      <c r="C24" s="55" t="s">
        <v>31</v>
      </c>
      <c r="D24" s="106"/>
      <c r="E24" s="106" t="s">
        <v>199</v>
      </c>
      <c r="F24" s="139"/>
      <c r="G24" s="55"/>
      <c r="H24" s="107" t="s">
        <v>1490</v>
      </c>
      <c r="I24" s="110">
        <v>0.25</v>
      </c>
      <c r="J24" s="55" t="s">
        <v>96</v>
      </c>
      <c r="K24" s="241">
        <v>0.75</v>
      </c>
      <c r="L24" s="241">
        <f t="shared" si="0"/>
        <v>1</v>
      </c>
      <c r="M24" s="47"/>
      <c r="O24" s="164"/>
      <c r="P24" s="67"/>
    </row>
    <row r="25" spans="1:16" s="71" customFormat="1" ht="12.75">
      <c r="A25" s="22">
        <v>80</v>
      </c>
      <c r="B25" s="245" t="s">
        <v>668</v>
      </c>
      <c r="C25" s="47" t="s">
        <v>31</v>
      </c>
      <c r="D25" s="244"/>
      <c r="E25" s="150" t="s">
        <v>485</v>
      </c>
      <c r="F25" s="246"/>
      <c r="G25" s="244"/>
      <c r="H25" s="244"/>
      <c r="I25" s="247"/>
      <c r="J25" s="47" t="s">
        <v>481</v>
      </c>
      <c r="K25" s="22">
        <v>0.8</v>
      </c>
      <c r="L25" s="241">
        <f t="shared" si="0"/>
        <v>0.8</v>
      </c>
      <c r="M25" s="245"/>
      <c r="P25" s="67"/>
    </row>
    <row r="26" spans="1:13" s="71" customFormat="1" ht="12.75">
      <c r="A26" s="22">
        <v>81</v>
      </c>
      <c r="B26" s="47" t="s">
        <v>258</v>
      </c>
      <c r="C26" s="94" t="s">
        <v>31</v>
      </c>
      <c r="D26" s="94"/>
      <c r="E26" s="94" t="s">
        <v>225</v>
      </c>
      <c r="F26" s="248"/>
      <c r="G26" s="244"/>
      <c r="H26" s="55"/>
      <c r="I26" s="110"/>
      <c r="J26" s="247" t="s">
        <v>137</v>
      </c>
      <c r="K26" s="249">
        <v>0.8</v>
      </c>
      <c r="L26" s="241">
        <f t="shared" si="0"/>
        <v>0.8</v>
      </c>
      <c r="M26" s="47"/>
    </row>
    <row r="27" spans="1:16" s="71" customFormat="1" ht="12.75">
      <c r="A27" s="22">
        <v>82</v>
      </c>
      <c r="B27" s="157" t="s">
        <v>2250</v>
      </c>
      <c r="C27" s="47" t="s">
        <v>31</v>
      </c>
      <c r="D27" s="106"/>
      <c r="E27" s="150" t="s">
        <v>195</v>
      </c>
      <c r="F27" s="242"/>
      <c r="G27" s="22"/>
      <c r="H27" s="47"/>
      <c r="I27" s="241"/>
      <c r="J27" s="55" t="s">
        <v>505</v>
      </c>
      <c r="K27" s="241">
        <v>0.8</v>
      </c>
      <c r="L27" s="241">
        <f t="shared" si="0"/>
        <v>0.8</v>
      </c>
      <c r="M27" s="22"/>
      <c r="P27" s="67"/>
    </row>
    <row r="28" spans="1:16" s="71" customFormat="1" ht="12.75">
      <c r="A28" s="22">
        <v>114</v>
      </c>
      <c r="B28" s="245" t="s">
        <v>232</v>
      </c>
      <c r="C28" s="138" t="s">
        <v>31</v>
      </c>
      <c r="D28" s="106"/>
      <c r="E28" s="94" t="s">
        <v>169</v>
      </c>
      <c r="F28" s="139"/>
      <c r="G28" s="55"/>
      <c r="H28" s="55"/>
      <c r="I28" s="110"/>
      <c r="J28" s="247" t="s">
        <v>96</v>
      </c>
      <c r="K28" s="249">
        <v>0.75</v>
      </c>
      <c r="L28" s="241">
        <f t="shared" si="0"/>
        <v>0.75</v>
      </c>
      <c r="M28" s="47"/>
      <c r="P28" s="67"/>
    </row>
    <row r="29" spans="1:16" s="71" customFormat="1" ht="25.5">
      <c r="A29" s="22">
        <v>115</v>
      </c>
      <c r="B29" s="107" t="s">
        <v>955</v>
      </c>
      <c r="C29" s="47" t="s">
        <v>31</v>
      </c>
      <c r="D29" s="55"/>
      <c r="E29" s="107" t="s">
        <v>926</v>
      </c>
      <c r="F29" s="55"/>
      <c r="G29" s="22"/>
      <c r="H29" s="257" t="s">
        <v>2301</v>
      </c>
      <c r="I29" s="55">
        <v>0.75</v>
      </c>
      <c r="J29" s="94"/>
      <c r="K29" s="241"/>
      <c r="L29" s="241">
        <f t="shared" si="0"/>
        <v>0.75</v>
      </c>
      <c r="M29" s="22"/>
      <c r="P29" s="67"/>
    </row>
    <row r="30" spans="1:16" s="71" customFormat="1" ht="12.75">
      <c r="A30" s="22">
        <v>116</v>
      </c>
      <c r="B30" s="47" t="s">
        <v>231</v>
      </c>
      <c r="C30" s="253" t="s">
        <v>31</v>
      </c>
      <c r="D30" s="251"/>
      <c r="E30" s="94" t="s">
        <v>230</v>
      </c>
      <c r="F30" s="244"/>
      <c r="G30" s="253"/>
      <c r="H30" s="55"/>
      <c r="I30" s="247"/>
      <c r="J30" s="247" t="s">
        <v>96</v>
      </c>
      <c r="K30" s="249">
        <v>0.75</v>
      </c>
      <c r="L30" s="241">
        <f t="shared" si="0"/>
        <v>0.75</v>
      </c>
      <c r="M30" s="245"/>
      <c r="P30" s="67"/>
    </row>
    <row r="31" spans="1:16" s="71" customFormat="1" ht="12.75">
      <c r="A31" s="22">
        <v>117</v>
      </c>
      <c r="B31" s="157" t="s">
        <v>1786</v>
      </c>
      <c r="C31" s="47" t="s">
        <v>31</v>
      </c>
      <c r="D31" s="106"/>
      <c r="E31" s="55" t="s">
        <v>269</v>
      </c>
      <c r="F31" s="139"/>
      <c r="G31" s="55"/>
      <c r="H31" s="94"/>
      <c r="I31" s="55"/>
      <c r="J31" s="47" t="s">
        <v>486</v>
      </c>
      <c r="K31" s="22">
        <v>0.75</v>
      </c>
      <c r="L31" s="241">
        <f t="shared" si="0"/>
        <v>0.75</v>
      </c>
      <c r="M31" s="55"/>
      <c r="P31" s="67"/>
    </row>
    <row r="32" spans="1:13" s="71" customFormat="1" ht="12.75">
      <c r="A32" s="22">
        <v>118</v>
      </c>
      <c r="B32" s="47" t="s">
        <v>267</v>
      </c>
      <c r="C32" s="94" t="s">
        <v>31</v>
      </c>
      <c r="D32" s="94"/>
      <c r="E32" s="94" t="s">
        <v>269</v>
      </c>
      <c r="F32" s="260"/>
      <c r="G32" s="244"/>
      <c r="H32" s="244"/>
      <c r="I32" s="247"/>
      <c r="J32" s="247" t="s">
        <v>96</v>
      </c>
      <c r="K32" s="241">
        <v>0.75</v>
      </c>
      <c r="L32" s="241">
        <f t="shared" si="0"/>
        <v>0.75</v>
      </c>
      <c r="M32" s="245"/>
    </row>
    <row r="33" spans="1:13" s="71" customFormat="1" ht="12.75">
      <c r="A33" s="22">
        <v>162</v>
      </c>
      <c r="B33" s="47" t="s">
        <v>2227</v>
      </c>
      <c r="C33" s="47" t="s">
        <v>31</v>
      </c>
      <c r="D33" s="106"/>
      <c r="E33" s="150" t="s">
        <v>484</v>
      </c>
      <c r="F33" s="244"/>
      <c r="G33" s="244"/>
      <c r="H33" s="244"/>
      <c r="I33" s="247"/>
      <c r="J33" s="47" t="s">
        <v>483</v>
      </c>
      <c r="K33" s="249">
        <v>0.6</v>
      </c>
      <c r="L33" s="241">
        <f t="shared" si="0"/>
        <v>0.6</v>
      </c>
      <c r="M33" s="245"/>
    </row>
    <row r="34" spans="1:13" s="71" customFormat="1" ht="12.75">
      <c r="A34" s="22">
        <v>164</v>
      </c>
      <c r="B34" s="245" t="s">
        <v>235</v>
      </c>
      <c r="C34" s="107" t="s">
        <v>31</v>
      </c>
      <c r="D34" s="256"/>
      <c r="E34" s="94" t="s">
        <v>169</v>
      </c>
      <c r="F34" s="139"/>
      <c r="G34" s="55"/>
      <c r="H34" s="55"/>
      <c r="I34" s="110"/>
      <c r="J34" s="247" t="s">
        <v>122</v>
      </c>
      <c r="K34" s="241">
        <v>0.6</v>
      </c>
      <c r="L34" s="241">
        <f t="shared" si="0"/>
        <v>0.6</v>
      </c>
      <c r="M34" s="47"/>
    </row>
    <row r="35" spans="1:13" s="71" customFormat="1" ht="12.75">
      <c r="A35" s="22">
        <v>166</v>
      </c>
      <c r="B35" s="245" t="s">
        <v>89</v>
      </c>
      <c r="C35" s="47" t="s">
        <v>31</v>
      </c>
      <c r="D35" s="106"/>
      <c r="E35" s="150" t="s">
        <v>116</v>
      </c>
      <c r="F35" s="254"/>
      <c r="G35" s="254"/>
      <c r="H35" s="253"/>
      <c r="I35" s="254"/>
      <c r="J35" s="47" t="s">
        <v>483</v>
      </c>
      <c r="K35" s="249">
        <v>0.6</v>
      </c>
      <c r="L35" s="241">
        <f t="shared" si="0"/>
        <v>0.6</v>
      </c>
      <c r="M35" s="245"/>
    </row>
    <row r="36" spans="1:13" s="71" customFormat="1" ht="12.75">
      <c r="A36" s="22">
        <v>168</v>
      </c>
      <c r="B36" s="47" t="s">
        <v>341</v>
      </c>
      <c r="C36" s="55" t="s">
        <v>31</v>
      </c>
      <c r="D36" s="55"/>
      <c r="E36" s="94" t="s">
        <v>219</v>
      </c>
      <c r="F36" s="55"/>
      <c r="G36" s="55"/>
      <c r="H36" s="55"/>
      <c r="I36" s="55"/>
      <c r="J36" s="247" t="s">
        <v>122</v>
      </c>
      <c r="K36" s="249">
        <v>0.6</v>
      </c>
      <c r="L36" s="241">
        <f t="shared" si="0"/>
        <v>0.6</v>
      </c>
      <c r="M36" s="47"/>
    </row>
    <row r="37" spans="1:16" s="71" customFormat="1" ht="12.75">
      <c r="A37" s="22">
        <v>169</v>
      </c>
      <c r="B37" s="157" t="s">
        <v>2228</v>
      </c>
      <c r="C37" s="47" t="s">
        <v>31</v>
      </c>
      <c r="D37" s="244"/>
      <c r="E37" s="150" t="s">
        <v>116</v>
      </c>
      <c r="F37" s="244"/>
      <c r="G37" s="244"/>
      <c r="H37" s="253"/>
      <c r="I37" s="244"/>
      <c r="J37" s="47" t="s">
        <v>483</v>
      </c>
      <c r="K37" s="249">
        <v>0.6</v>
      </c>
      <c r="L37" s="241">
        <f t="shared" si="0"/>
        <v>0.6</v>
      </c>
      <c r="M37" s="245"/>
      <c r="P37" s="67"/>
    </row>
    <row r="38" spans="1:13" s="71" customFormat="1" ht="12.75">
      <c r="A38" s="22">
        <v>170</v>
      </c>
      <c r="B38" s="245" t="s">
        <v>143</v>
      </c>
      <c r="C38" s="138" t="s">
        <v>31</v>
      </c>
      <c r="D38" s="106"/>
      <c r="E38" s="94" t="s">
        <v>195</v>
      </c>
      <c r="F38" s="139"/>
      <c r="G38" s="55"/>
      <c r="H38" s="55"/>
      <c r="I38" s="110"/>
      <c r="J38" s="247" t="s">
        <v>122</v>
      </c>
      <c r="K38" s="249">
        <v>0.6</v>
      </c>
      <c r="L38" s="241">
        <f t="shared" si="0"/>
        <v>0.6</v>
      </c>
      <c r="M38" s="47"/>
    </row>
    <row r="39" spans="1:16" s="71" customFormat="1" ht="12.75">
      <c r="A39" s="22">
        <v>171</v>
      </c>
      <c r="B39" s="47" t="s">
        <v>2219</v>
      </c>
      <c r="C39" s="47" t="s">
        <v>31</v>
      </c>
      <c r="D39" s="106"/>
      <c r="E39" s="94" t="s">
        <v>139</v>
      </c>
      <c r="F39" s="248"/>
      <c r="G39" s="244"/>
      <c r="H39" s="244"/>
      <c r="I39" s="247"/>
      <c r="J39" s="47" t="s">
        <v>483</v>
      </c>
      <c r="K39" s="249">
        <v>0.6</v>
      </c>
      <c r="L39" s="241">
        <f t="shared" si="0"/>
        <v>0.6</v>
      </c>
      <c r="M39" s="245"/>
      <c r="P39" s="67"/>
    </row>
    <row r="40" spans="1:16" ht="12.75">
      <c r="A40" s="22">
        <v>172</v>
      </c>
      <c r="B40" s="245" t="s">
        <v>337</v>
      </c>
      <c r="C40" s="244" t="s">
        <v>31</v>
      </c>
      <c r="D40" s="244"/>
      <c r="E40" s="94" t="s">
        <v>195</v>
      </c>
      <c r="F40" s="244"/>
      <c r="G40" s="244"/>
      <c r="H40" s="253"/>
      <c r="I40" s="244"/>
      <c r="J40" s="247" t="s">
        <v>122</v>
      </c>
      <c r="K40" s="249">
        <v>0.6</v>
      </c>
      <c r="L40" s="241">
        <f t="shared" si="0"/>
        <v>0.6</v>
      </c>
      <c r="M40" s="245"/>
      <c r="O40" s="71"/>
      <c r="P40" s="71"/>
    </row>
    <row r="41" spans="1:16" s="71" customFormat="1" ht="12.75">
      <c r="A41" s="22">
        <v>173</v>
      </c>
      <c r="B41" s="47" t="s">
        <v>2043</v>
      </c>
      <c r="C41" s="47" t="s">
        <v>31</v>
      </c>
      <c r="D41" s="106"/>
      <c r="E41" s="150" t="s">
        <v>493</v>
      </c>
      <c r="F41" s="139"/>
      <c r="G41" s="55"/>
      <c r="H41" s="55"/>
      <c r="I41" s="110"/>
      <c r="J41" s="47" t="s">
        <v>483</v>
      </c>
      <c r="K41" s="249">
        <v>0.6</v>
      </c>
      <c r="L41" s="241">
        <f t="shared" si="0"/>
        <v>0.6</v>
      </c>
      <c r="M41" s="47"/>
      <c r="P41" s="67"/>
    </row>
    <row r="42" spans="1:13" s="71" customFormat="1" ht="12.75">
      <c r="A42" s="22">
        <v>174</v>
      </c>
      <c r="B42" s="47" t="s">
        <v>238</v>
      </c>
      <c r="C42" s="138" t="s">
        <v>31</v>
      </c>
      <c r="D42" s="106"/>
      <c r="E42" s="94" t="s">
        <v>230</v>
      </c>
      <c r="F42" s="139"/>
      <c r="G42" s="55"/>
      <c r="H42" s="55"/>
      <c r="I42" s="110"/>
      <c r="J42" s="247" t="s">
        <v>122</v>
      </c>
      <c r="K42" s="241">
        <v>0.6</v>
      </c>
      <c r="L42" s="241">
        <f t="shared" si="0"/>
        <v>0.6</v>
      </c>
      <c r="M42" s="47"/>
    </row>
    <row r="43" spans="1:16" ht="12.75">
      <c r="A43" s="22">
        <v>267</v>
      </c>
      <c r="B43" s="47" t="s">
        <v>919</v>
      </c>
      <c r="C43" s="151" t="s">
        <v>31</v>
      </c>
      <c r="D43" s="55"/>
      <c r="E43" s="107" t="s">
        <v>920</v>
      </c>
      <c r="F43" s="242"/>
      <c r="G43" s="22"/>
      <c r="H43" s="47" t="s">
        <v>736</v>
      </c>
      <c r="I43" s="241">
        <v>0.5</v>
      </c>
      <c r="J43" s="55"/>
      <c r="K43" s="241"/>
      <c r="L43" s="241">
        <f t="shared" si="0"/>
        <v>0.5</v>
      </c>
      <c r="M43" s="22"/>
      <c r="O43" s="71"/>
      <c r="P43" s="71"/>
    </row>
    <row r="44" spans="1:16" s="71" customFormat="1" ht="12.75">
      <c r="A44" s="22">
        <v>268</v>
      </c>
      <c r="B44" s="47" t="s">
        <v>977</v>
      </c>
      <c r="C44" s="151" t="s">
        <v>31</v>
      </c>
      <c r="D44" s="55"/>
      <c r="E44" s="107" t="s">
        <v>959</v>
      </c>
      <c r="F44" s="242"/>
      <c r="G44" s="22"/>
      <c r="H44" s="47" t="s">
        <v>736</v>
      </c>
      <c r="I44" s="241">
        <v>0.5</v>
      </c>
      <c r="J44" s="55"/>
      <c r="K44" s="241"/>
      <c r="L44" s="241">
        <f t="shared" si="0"/>
        <v>0.5</v>
      </c>
      <c r="M44" s="22"/>
      <c r="P44" s="67"/>
    </row>
    <row r="45" spans="1:16" s="71" customFormat="1" ht="12.75">
      <c r="A45" s="22">
        <v>269</v>
      </c>
      <c r="B45" s="47" t="s">
        <v>696</v>
      </c>
      <c r="C45" s="47" t="s">
        <v>31</v>
      </c>
      <c r="D45" s="55"/>
      <c r="E45" s="106" t="s">
        <v>178</v>
      </c>
      <c r="F45" s="248" t="s">
        <v>691</v>
      </c>
      <c r="G45" s="22">
        <v>0.5</v>
      </c>
      <c r="H45" s="47"/>
      <c r="I45" s="241"/>
      <c r="J45" s="55"/>
      <c r="K45" s="241"/>
      <c r="L45" s="241">
        <f t="shared" si="0"/>
        <v>0.5</v>
      </c>
      <c r="M45" s="22"/>
      <c r="P45" s="67"/>
    </row>
    <row r="46" spans="1:16" s="71" customFormat="1" ht="12.75">
      <c r="A46" s="22">
        <v>341</v>
      </c>
      <c r="B46" s="47" t="s">
        <v>668</v>
      </c>
      <c r="C46" s="47" t="s">
        <v>31</v>
      </c>
      <c r="D46" s="55"/>
      <c r="E46" s="106" t="s">
        <v>118</v>
      </c>
      <c r="F46" s="248" t="s">
        <v>665</v>
      </c>
      <c r="G46" s="22">
        <v>0.25</v>
      </c>
      <c r="H46" s="47"/>
      <c r="I46" s="241"/>
      <c r="J46" s="55"/>
      <c r="K46" s="241"/>
      <c r="L46" s="241">
        <f t="shared" si="0"/>
        <v>0.25</v>
      </c>
      <c r="M46" s="22"/>
      <c r="P46" s="67"/>
    </row>
    <row r="47" spans="1:15" ht="12.75">
      <c r="A47" s="22">
        <v>342</v>
      </c>
      <c r="B47" s="47" t="s">
        <v>975</v>
      </c>
      <c r="C47" s="151" t="s">
        <v>31</v>
      </c>
      <c r="D47" s="55"/>
      <c r="E47" s="107" t="s">
        <v>959</v>
      </c>
      <c r="F47" s="242"/>
      <c r="G47" s="22"/>
      <c r="H47" s="47" t="s">
        <v>802</v>
      </c>
      <c r="I47" s="241">
        <v>0.25</v>
      </c>
      <c r="J47" s="55"/>
      <c r="K47" s="241"/>
      <c r="L47" s="241">
        <f t="shared" si="0"/>
        <v>0.25</v>
      </c>
      <c r="M47" s="22"/>
      <c r="N47" s="2"/>
      <c r="O47" s="71"/>
    </row>
    <row r="48" spans="1:15" ht="12.75">
      <c r="A48" s="22">
        <v>343</v>
      </c>
      <c r="B48" s="47" t="s">
        <v>696</v>
      </c>
      <c r="C48" s="151" t="s">
        <v>31</v>
      </c>
      <c r="D48" s="55"/>
      <c r="E48" s="107" t="s">
        <v>1164</v>
      </c>
      <c r="F48" s="242"/>
      <c r="G48" s="22"/>
      <c r="H48" s="47" t="s">
        <v>802</v>
      </c>
      <c r="I48" s="241">
        <v>0.25</v>
      </c>
      <c r="J48" s="55"/>
      <c r="K48" s="241"/>
      <c r="L48" s="241">
        <f t="shared" si="0"/>
        <v>0.25</v>
      </c>
      <c r="M48" s="22"/>
      <c r="N48" s="2"/>
      <c r="O48" s="71"/>
    </row>
    <row r="49" spans="1:13" s="71" customFormat="1" ht="12.75">
      <c r="A49" s="22">
        <v>344</v>
      </c>
      <c r="B49" s="47" t="s">
        <v>921</v>
      </c>
      <c r="C49" s="151" t="s">
        <v>31</v>
      </c>
      <c r="D49" s="55"/>
      <c r="E49" s="107" t="s">
        <v>920</v>
      </c>
      <c r="F49" s="242"/>
      <c r="G49" s="22"/>
      <c r="H49" s="47" t="s">
        <v>802</v>
      </c>
      <c r="I49" s="241">
        <v>0.25</v>
      </c>
      <c r="J49" s="55"/>
      <c r="K49" s="241"/>
      <c r="L49" s="241">
        <f t="shared" si="0"/>
        <v>0.25</v>
      </c>
      <c r="M49" s="22"/>
    </row>
    <row r="50" spans="1:16" s="71" customFormat="1" ht="12.75">
      <c r="A50" s="22">
        <v>387</v>
      </c>
      <c r="B50" s="47" t="s">
        <v>972</v>
      </c>
      <c r="C50" s="151" t="s">
        <v>31</v>
      </c>
      <c r="D50" s="55"/>
      <c r="E50" s="107" t="s">
        <v>959</v>
      </c>
      <c r="F50" s="242"/>
      <c r="G50" s="22"/>
      <c r="H50" s="47" t="s">
        <v>729</v>
      </c>
      <c r="I50" s="241">
        <v>0.167</v>
      </c>
      <c r="J50" s="55"/>
      <c r="K50" s="241"/>
      <c r="L50" s="241">
        <f t="shared" si="0"/>
        <v>0.167</v>
      </c>
      <c r="M50" s="22"/>
      <c r="P50" s="164"/>
    </row>
    <row r="51" spans="1:16" s="71" customFormat="1" ht="12.75">
      <c r="A51" s="22">
        <v>422</v>
      </c>
      <c r="B51" s="47" t="s">
        <v>1004</v>
      </c>
      <c r="C51" s="151" t="s">
        <v>31</v>
      </c>
      <c r="D51" s="55"/>
      <c r="E51" s="138" t="s">
        <v>734</v>
      </c>
      <c r="F51" s="242"/>
      <c r="G51" s="22"/>
      <c r="H51" s="47" t="s">
        <v>713</v>
      </c>
      <c r="I51" s="241">
        <v>0.125</v>
      </c>
      <c r="J51" s="55"/>
      <c r="K51" s="241"/>
      <c r="L51" s="241">
        <f t="shared" si="0"/>
        <v>0.125</v>
      </c>
      <c r="M51" s="22"/>
      <c r="P51" s="67"/>
    </row>
    <row r="52" spans="1:13" s="71" customFormat="1" ht="12.75">
      <c r="A52" s="22">
        <v>423</v>
      </c>
      <c r="B52" s="47" t="s">
        <v>1073</v>
      </c>
      <c r="C52" s="151" t="s">
        <v>31</v>
      </c>
      <c r="D52" s="55"/>
      <c r="E52" s="107" t="s">
        <v>1074</v>
      </c>
      <c r="F52" s="242"/>
      <c r="G52" s="22"/>
      <c r="H52" s="47" t="s">
        <v>713</v>
      </c>
      <c r="I52" s="241">
        <v>0.125</v>
      </c>
      <c r="J52" s="55"/>
      <c r="K52" s="241"/>
      <c r="L52" s="241">
        <f t="shared" si="0"/>
        <v>0.125</v>
      </c>
      <c r="M52" s="22"/>
    </row>
    <row r="53" spans="1:13" s="71" customFormat="1" ht="12.75">
      <c r="A53" s="22">
        <v>424</v>
      </c>
      <c r="B53" s="47" t="s">
        <v>900</v>
      </c>
      <c r="C53" s="151" t="s">
        <v>31</v>
      </c>
      <c r="D53" s="55"/>
      <c r="E53" s="107" t="s">
        <v>879</v>
      </c>
      <c r="F53" s="242"/>
      <c r="G53" s="22"/>
      <c r="H53" s="47" t="s">
        <v>713</v>
      </c>
      <c r="I53" s="241">
        <v>0.125</v>
      </c>
      <c r="J53" s="55"/>
      <c r="K53" s="241"/>
      <c r="L53" s="241">
        <f t="shared" si="0"/>
        <v>0.125</v>
      </c>
      <c r="M53" s="22"/>
    </row>
    <row r="54" spans="1:13" s="71" customFormat="1" ht="12.75">
      <c r="A54" s="22">
        <v>425</v>
      </c>
      <c r="B54" s="47" t="s">
        <v>1023</v>
      </c>
      <c r="C54" s="151" t="s">
        <v>31</v>
      </c>
      <c r="D54" s="55"/>
      <c r="E54" s="107" t="s">
        <v>1024</v>
      </c>
      <c r="F54" s="242"/>
      <c r="G54" s="22"/>
      <c r="H54" s="47" t="s">
        <v>713</v>
      </c>
      <c r="I54" s="241">
        <v>0.125</v>
      </c>
      <c r="J54" s="55"/>
      <c r="K54" s="241"/>
      <c r="L54" s="241">
        <f t="shared" si="0"/>
        <v>0.125</v>
      </c>
      <c r="M54" s="22"/>
    </row>
    <row r="55" spans="1:16" ht="12.75">
      <c r="A55" s="22">
        <v>426</v>
      </c>
      <c r="B55" s="47" t="s">
        <v>1005</v>
      </c>
      <c r="C55" s="151" t="s">
        <v>31</v>
      </c>
      <c r="D55" s="55"/>
      <c r="E55" s="138" t="s">
        <v>734</v>
      </c>
      <c r="F55" s="242"/>
      <c r="G55" s="22"/>
      <c r="H55" s="47" t="s">
        <v>713</v>
      </c>
      <c r="I55" s="241">
        <v>0.125</v>
      </c>
      <c r="J55" s="55"/>
      <c r="K55" s="241"/>
      <c r="L55" s="241">
        <f t="shared" si="0"/>
        <v>0.125</v>
      </c>
      <c r="M55" s="22"/>
      <c r="N55" s="71"/>
      <c r="O55" s="71"/>
      <c r="P55" s="71"/>
    </row>
    <row r="56" spans="1:13" s="8" customFormat="1" ht="12.75">
      <c r="A56" s="22">
        <v>509</v>
      </c>
      <c r="B56" s="47" t="s">
        <v>952</v>
      </c>
      <c r="C56" s="151" t="s">
        <v>31</v>
      </c>
      <c r="D56" s="55"/>
      <c r="E56" s="107" t="s">
        <v>926</v>
      </c>
      <c r="F56" s="242"/>
      <c r="G56" s="22"/>
      <c r="H56" s="47" t="s">
        <v>719</v>
      </c>
      <c r="I56" s="241">
        <v>0.1</v>
      </c>
      <c r="J56" s="55"/>
      <c r="K56" s="241"/>
      <c r="L56" s="241">
        <f t="shared" si="0"/>
        <v>0.1</v>
      </c>
      <c r="M56" s="22"/>
    </row>
    <row r="57" spans="1:13" s="71" customFormat="1" ht="12.75">
      <c r="A57" s="22">
        <v>510</v>
      </c>
      <c r="B57" s="47" t="s">
        <v>1102</v>
      </c>
      <c r="C57" s="151" t="s">
        <v>31</v>
      </c>
      <c r="D57" s="55"/>
      <c r="E57" s="107" t="s">
        <v>1090</v>
      </c>
      <c r="F57" s="242"/>
      <c r="G57" s="22"/>
      <c r="H57" s="47" t="s">
        <v>719</v>
      </c>
      <c r="I57" s="241">
        <v>0.1</v>
      </c>
      <c r="J57" s="55"/>
      <c r="K57" s="241"/>
      <c r="L57" s="241">
        <f t="shared" si="0"/>
        <v>0.1</v>
      </c>
      <c r="M57" s="22"/>
    </row>
    <row r="58" spans="1:13" s="71" customFormat="1" ht="12.75">
      <c r="A58" s="22">
        <v>511</v>
      </c>
      <c r="B58" s="47" t="s">
        <v>645</v>
      </c>
      <c r="C58" s="151" t="s">
        <v>31</v>
      </c>
      <c r="D58" s="55"/>
      <c r="E58" s="107" t="s">
        <v>1063</v>
      </c>
      <c r="F58" s="242"/>
      <c r="G58" s="22"/>
      <c r="H58" s="47" t="s">
        <v>719</v>
      </c>
      <c r="I58" s="241">
        <v>0.1</v>
      </c>
      <c r="J58" s="55"/>
      <c r="K58" s="241"/>
      <c r="L58" s="241">
        <f t="shared" si="0"/>
        <v>0.1</v>
      </c>
      <c r="M58" s="22"/>
    </row>
    <row r="59" spans="1:15" s="71" customFormat="1" ht="12.75">
      <c r="A59" s="22">
        <v>512</v>
      </c>
      <c r="B59" s="47" t="s">
        <v>753</v>
      </c>
      <c r="C59" s="151" t="s">
        <v>31</v>
      </c>
      <c r="D59" s="55"/>
      <c r="E59" s="107" t="s">
        <v>801</v>
      </c>
      <c r="F59" s="242"/>
      <c r="G59" s="22"/>
      <c r="H59" s="47" t="s">
        <v>719</v>
      </c>
      <c r="I59" s="241">
        <v>0.1</v>
      </c>
      <c r="J59" s="55"/>
      <c r="K59" s="241"/>
      <c r="L59" s="241">
        <f t="shared" si="0"/>
        <v>0.1</v>
      </c>
      <c r="M59" s="22"/>
      <c r="O59" s="164"/>
    </row>
    <row r="60" spans="1:13" s="71" customFormat="1" ht="12.75">
      <c r="A60" s="22">
        <v>513</v>
      </c>
      <c r="B60" s="47" t="s">
        <v>991</v>
      </c>
      <c r="C60" s="151" t="s">
        <v>31</v>
      </c>
      <c r="D60" s="55"/>
      <c r="E60" s="107" t="s">
        <v>988</v>
      </c>
      <c r="F60" s="242"/>
      <c r="G60" s="22"/>
      <c r="H60" s="47" t="s">
        <v>719</v>
      </c>
      <c r="I60" s="241">
        <v>0.1</v>
      </c>
      <c r="J60" s="55"/>
      <c r="K60" s="241"/>
      <c r="L60" s="241">
        <f t="shared" si="0"/>
        <v>0.1</v>
      </c>
      <c r="M60" s="22"/>
    </row>
    <row r="61" spans="1:16" s="71" customFormat="1" ht="12.75">
      <c r="A61" s="22">
        <v>514</v>
      </c>
      <c r="B61" s="47" t="s">
        <v>222</v>
      </c>
      <c r="C61" s="151" t="s">
        <v>31</v>
      </c>
      <c r="D61" s="55"/>
      <c r="E61" s="107" t="s">
        <v>1110</v>
      </c>
      <c r="F61" s="242"/>
      <c r="G61" s="22"/>
      <c r="H61" s="47" t="s">
        <v>719</v>
      </c>
      <c r="I61" s="241">
        <v>0.1</v>
      </c>
      <c r="J61" s="55"/>
      <c r="K61" s="241"/>
      <c r="L61" s="241">
        <f t="shared" si="0"/>
        <v>0.1</v>
      </c>
      <c r="M61" s="22"/>
      <c r="P61" s="164"/>
    </row>
    <row r="62" spans="1:16" s="71" customFormat="1" ht="12.75">
      <c r="A62" s="22">
        <v>515</v>
      </c>
      <c r="B62" s="47" t="s">
        <v>1054</v>
      </c>
      <c r="C62" s="151" t="s">
        <v>31</v>
      </c>
      <c r="D62" s="55"/>
      <c r="E62" s="107" t="s">
        <v>1026</v>
      </c>
      <c r="F62" s="242"/>
      <c r="G62" s="22"/>
      <c r="H62" s="47" t="s">
        <v>719</v>
      </c>
      <c r="I62" s="241">
        <v>0.1</v>
      </c>
      <c r="J62" s="55"/>
      <c r="K62" s="241"/>
      <c r="L62" s="241">
        <f t="shared" si="0"/>
        <v>0.1</v>
      </c>
      <c r="M62" s="22"/>
      <c r="P62" s="164"/>
    </row>
    <row r="63" spans="1:16" s="71" customFormat="1" ht="12.75">
      <c r="A63" s="22">
        <v>516</v>
      </c>
      <c r="B63" s="47" t="s">
        <v>1078</v>
      </c>
      <c r="C63" s="151" t="s">
        <v>1079</v>
      </c>
      <c r="D63" s="55"/>
      <c r="E63" s="107" t="s">
        <v>1074</v>
      </c>
      <c r="F63" s="242"/>
      <c r="G63" s="22"/>
      <c r="H63" s="47" t="s">
        <v>719</v>
      </c>
      <c r="I63" s="241">
        <v>0.1</v>
      </c>
      <c r="J63" s="55"/>
      <c r="K63" s="241"/>
      <c r="L63" s="241">
        <f t="shared" si="0"/>
        <v>0.1</v>
      </c>
      <c r="M63" s="22"/>
      <c r="P63" s="164"/>
    </row>
    <row r="64" spans="1:13" s="71" customFormat="1" ht="12.75">
      <c r="A64" s="22">
        <v>517</v>
      </c>
      <c r="B64" s="47" t="s">
        <v>941</v>
      </c>
      <c r="C64" s="151" t="s">
        <v>31</v>
      </c>
      <c r="D64" s="55"/>
      <c r="E64" s="107" t="s">
        <v>1090</v>
      </c>
      <c r="F64" s="242"/>
      <c r="G64" s="22"/>
      <c r="H64" s="47" t="s">
        <v>719</v>
      </c>
      <c r="I64" s="241">
        <v>0.1</v>
      </c>
      <c r="J64" s="55"/>
      <c r="K64" s="241"/>
      <c r="L64" s="241">
        <f t="shared" si="0"/>
        <v>0.1</v>
      </c>
      <c r="M64" s="22"/>
    </row>
    <row r="65" spans="1:13" s="71" customFormat="1" ht="12.75">
      <c r="A65" s="22">
        <v>518</v>
      </c>
      <c r="B65" s="107" t="s">
        <v>2278</v>
      </c>
      <c r="C65" s="47" t="s">
        <v>31</v>
      </c>
      <c r="D65" s="55"/>
      <c r="E65" s="107" t="s">
        <v>1498</v>
      </c>
      <c r="F65" s="55"/>
      <c r="G65" s="22"/>
      <c r="H65" s="107" t="s">
        <v>1486</v>
      </c>
      <c r="I65" s="55">
        <v>0.1</v>
      </c>
      <c r="J65" s="94"/>
      <c r="K65" s="241"/>
      <c r="L65" s="241">
        <f t="shared" si="0"/>
        <v>0.1</v>
      </c>
      <c r="M65" s="22"/>
    </row>
    <row r="66" spans="1:13" s="71" customFormat="1" ht="12.75">
      <c r="A66" s="22">
        <v>519</v>
      </c>
      <c r="B66" s="47" t="s">
        <v>198</v>
      </c>
      <c r="C66" s="151" t="s">
        <v>31</v>
      </c>
      <c r="D66" s="55"/>
      <c r="E66" s="107" t="s">
        <v>1063</v>
      </c>
      <c r="F66" s="242"/>
      <c r="G66" s="22"/>
      <c r="H66" s="47" t="s">
        <v>719</v>
      </c>
      <c r="I66" s="241">
        <v>0.1</v>
      </c>
      <c r="J66" s="55"/>
      <c r="K66" s="241"/>
      <c r="L66" s="241">
        <f t="shared" si="0"/>
        <v>0.1</v>
      </c>
      <c r="M66" s="22"/>
    </row>
    <row r="67" spans="1:16" s="71" customFormat="1" ht="12.75">
      <c r="A67" s="22">
        <v>520</v>
      </c>
      <c r="B67" s="47" t="s">
        <v>198</v>
      </c>
      <c r="C67" s="151" t="s">
        <v>31</v>
      </c>
      <c r="D67" s="55"/>
      <c r="E67" s="107" t="s">
        <v>1110</v>
      </c>
      <c r="F67" s="242"/>
      <c r="G67" s="22"/>
      <c r="H67" s="47" t="s">
        <v>719</v>
      </c>
      <c r="I67" s="241">
        <v>0.1</v>
      </c>
      <c r="J67" s="55"/>
      <c r="K67" s="241"/>
      <c r="L67" s="241">
        <f t="shared" si="0"/>
        <v>0.1</v>
      </c>
      <c r="M67" s="22"/>
      <c r="P67" s="67"/>
    </row>
    <row r="68" spans="1:16" s="71" customFormat="1" ht="12.75">
      <c r="A68" s="22">
        <v>658</v>
      </c>
      <c r="B68" s="107" t="s">
        <v>2206</v>
      </c>
      <c r="C68" s="47" t="s">
        <v>31</v>
      </c>
      <c r="D68" s="55"/>
      <c r="E68" s="107" t="s">
        <v>1489</v>
      </c>
      <c r="F68" s="55"/>
      <c r="G68" s="22"/>
      <c r="H68" s="107" t="s">
        <v>1488</v>
      </c>
      <c r="I68" s="55">
        <v>0.08333333333333333</v>
      </c>
      <c r="J68" s="94"/>
      <c r="K68" s="241"/>
      <c r="L68" s="241">
        <f t="shared" si="0"/>
        <v>0.08333333333333333</v>
      </c>
      <c r="M68" s="22"/>
      <c r="P68" s="67"/>
    </row>
    <row r="69" spans="1:16" s="71" customFormat="1" ht="25.5">
      <c r="A69" s="22">
        <v>18</v>
      </c>
      <c r="B69" s="245" t="s">
        <v>246</v>
      </c>
      <c r="C69" s="55" t="s">
        <v>247</v>
      </c>
      <c r="D69" s="55" t="s">
        <v>197</v>
      </c>
      <c r="E69" s="106"/>
      <c r="F69" s="248" t="s">
        <v>641</v>
      </c>
      <c r="G69" s="55">
        <v>1</v>
      </c>
      <c r="H69" s="257" t="s">
        <v>2639</v>
      </c>
      <c r="I69" s="110">
        <v>0.166</v>
      </c>
      <c r="J69" s="247" t="s">
        <v>96</v>
      </c>
      <c r="K69" s="241">
        <v>0.75</v>
      </c>
      <c r="L69" s="241">
        <f t="shared" si="0"/>
        <v>1.916</v>
      </c>
      <c r="M69" s="47"/>
      <c r="P69" s="67"/>
    </row>
    <row r="70" spans="1:16" s="71" customFormat="1" ht="25.5">
      <c r="A70" s="22">
        <v>270</v>
      </c>
      <c r="B70" s="10" t="s">
        <v>2205</v>
      </c>
      <c r="C70" s="47" t="s">
        <v>247</v>
      </c>
      <c r="D70" s="94" t="s">
        <v>571</v>
      </c>
      <c r="E70" s="94"/>
      <c r="F70" s="244"/>
      <c r="G70" s="244"/>
      <c r="H70" s="94" t="s">
        <v>575</v>
      </c>
      <c r="I70" s="110">
        <v>0.5</v>
      </c>
      <c r="J70" s="247"/>
      <c r="K70" s="249"/>
      <c r="L70" s="241">
        <f aca="true" t="shared" si="1" ref="L70:L134">K70+I70+G70</f>
        <v>0.5</v>
      </c>
      <c r="M70" s="245"/>
      <c r="P70" s="67"/>
    </row>
    <row r="71" spans="1:16" s="71" customFormat="1" ht="12.75">
      <c r="A71" s="22">
        <v>175</v>
      </c>
      <c r="B71" s="47" t="s">
        <v>281</v>
      </c>
      <c r="C71" s="94" t="s">
        <v>247</v>
      </c>
      <c r="D71" s="94"/>
      <c r="E71" s="94" t="s">
        <v>195</v>
      </c>
      <c r="F71" s="105"/>
      <c r="G71" s="110"/>
      <c r="H71" s="94"/>
      <c r="I71" s="55"/>
      <c r="J71" s="247" t="s">
        <v>122</v>
      </c>
      <c r="K71" s="249">
        <v>0.6</v>
      </c>
      <c r="L71" s="241">
        <f t="shared" si="1"/>
        <v>0.6</v>
      </c>
      <c r="M71" s="47"/>
      <c r="O71" s="67"/>
      <c r="P71" s="67"/>
    </row>
    <row r="72" spans="1:16" s="71" customFormat="1" ht="12.75">
      <c r="A72" s="22"/>
      <c r="B72" s="47" t="s">
        <v>2689</v>
      </c>
      <c r="C72" s="94" t="s">
        <v>247</v>
      </c>
      <c r="D72" s="94"/>
      <c r="E72" s="94" t="s">
        <v>2690</v>
      </c>
      <c r="F72" s="105"/>
      <c r="G72" s="110"/>
      <c r="H72" s="94" t="s">
        <v>2641</v>
      </c>
      <c r="I72" s="55"/>
      <c r="J72" s="247"/>
      <c r="K72" s="249"/>
      <c r="L72" s="241"/>
      <c r="M72" s="47"/>
      <c r="O72" s="67"/>
      <c r="P72" s="67"/>
    </row>
    <row r="73" spans="1:16" s="71" customFormat="1" ht="12.75">
      <c r="A73" s="22">
        <v>388</v>
      </c>
      <c r="B73" s="47" t="s">
        <v>544</v>
      </c>
      <c r="C73" s="151" t="s">
        <v>247</v>
      </c>
      <c r="D73" s="55"/>
      <c r="E73" s="107" t="s">
        <v>878</v>
      </c>
      <c r="F73" s="48"/>
      <c r="G73" s="241"/>
      <c r="H73" s="47" t="s">
        <v>729</v>
      </c>
      <c r="I73" s="241">
        <v>0.167</v>
      </c>
      <c r="J73" s="55"/>
      <c r="K73" s="241"/>
      <c r="L73" s="241">
        <f t="shared" si="1"/>
        <v>0.167</v>
      </c>
      <c r="M73" s="22"/>
      <c r="O73" s="164"/>
      <c r="P73" s="67"/>
    </row>
    <row r="74" spans="1:16" s="71" customFormat="1" ht="12.75">
      <c r="A74" s="22">
        <v>427</v>
      </c>
      <c r="B74" s="47" t="s">
        <v>888</v>
      </c>
      <c r="C74" s="151" t="s">
        <v>247</v>
      </c>
      <c r="D74" s="55"/>
      <c r="E74" s="107" t="s">
        <v>836</v>
      </c>
      <c r="F74" s="48"/>
      <c r="G74" s="241"/>
      <c r="H74" s="47" t="s">
        <v>713</v>
      </c>
      <c r="I74" s="241">
        <v>0.125</v>
      </c>
      <c r="J74" s="55"/>
      <c r="K74" s="241"/>
      <c r="L74" s="241">
        <f t="shared" si="1"/>
        <v>0.125</v>
      </c>
      <c r="M74" s="22"/>
      <c r="P74" s="67"/>
    </row>
    <row r="75" spans="1:16" s="71" customFormat="1" ht="12.75">
      <c r="A75" s="22">
        <v>521</v>
      </c>
      <c r="B75" s="47" t="s">
        <v>1029</v>
      </c>
      <c r="C75" s="151" t="s">
        <v>247</v>
      </c>
      <c r="D75" s="55"/>
      <c r="E75" s="107" t="s">
        <v>1024</v>
      </c>
      <c r="F75" s="242"/>
      <c r="G75" s="22"/>
      <c r="H75" s="47" t="s">
        <v>719</v>
      </c>
      <c r="I75" s="241">
        <v>0.1</v>
      </c>
      <c r="J75" s="55"/>
      <c r="K75" s="241"/>
      <c r="L75" s="241">
        <f t="shared" si="1"/>
        <v>0.1</v>
      </c>
      <c r="M75" s="22"/>
      <c r="N75" s="2"/>
      <c r="P75" s="67"/>
    </row>
    <row r="76" spans="1:16" s="71" customFormat="1" ht="12.75">
      <c r="A76" s="22">
        <v>522</v>
      </c>
      <c r="B76" s="47" t="s">
        <v>925</v>
      </c>
      <c r="C76" s="151" t="s">
        <v>247</v>
      </c>
      <c r="D76" s="55"/>
      <c r="E76" s="107" t="s">
        <v>926</v>
      </c>
      <c r="F76" s="242"/>
      <c r="G76" s="22"/>
      <c r="H76" s="47" t="s">
        <v>719</v>
      </c>
      <c r="I76" s="241">
        <v>0.1</v>
      </c>
      <c r="J76" s="55"/>
      <c r="K76" s="241"/>
      <c r="L76" s="241">
        <f t="shared" si="1"/>
        <v>0.1</v>
      </c>
      <c r="M76" s="22"/>
      <c r="P76" s="67"/>
    </row>
    <row r="77" spans="1:16" s="71" customFormat="1" ht="12.75">
      <c r="A77" s="22">
        <v>659</v>
      </c>
      <c r="B77" s="107" t="s">
        <v>1811</v>
      </c>
      <c r="C77" s="47" t="s">
        <v>247</v>
      </c>
      <c r="D77" s="55"/>
      <c r="E77" s="107" t="s">
        <v>1489</v>
      </c>
      <c r="F77" s="55"/>
      <c r="G77" s="22"/>
      <c r="H77" s="107" t="s">
        <v>1488</v>
      </c>
      <c r="I77" s="55">
        <v>0.08333333333333333</v>
      </c>
      <c r="J77" s="94"/>
      <c r="K77" s="241"/>
      <c r="L77" s="241">
        <f t="shared" si="1"/>
        <v>0.08333333333333333</v>
      </c>
      <c r="M77" s="22"/>
      <c r="P77" s="67"/>
    </row>
    <row r="78" spans="1:16" s="71" customFormat="1" ht="12.75">
      <c r="A78" s="22">
        <v>389</v>
      </c>
      <c r="B78" s="47" t="s">
        <v>882</v>
      </c>
      <c r="C78" s="151" t="s">
        <v>883</v>
      </c>
      <c r="D78" s="55"/>
      <c r="E78" s="107" t="s">
        <v>878</v>
      </c>
      <c r="F78" s="48"/>
      <c r="G78" s="241"/>
      <c r="H78" s="47" t="s">
        <v>729</v>
      </c>
      <c r="I78" s="241">
        <v>0.167</v>
      </c>
      <c r="J78" s="55"/>
      <c r="K78" s="241"/>
      <c r="L78" s="241">
        <f t="shared" si="1"/>
        <v>0.167</v>
      </c>
      <c r="M78" s="22"/>
      <c r="P78" s="67"/>
    </row>
    <row r="79" spans="1:16" s="71" customFormat="1" ht="25.5">
      <c r="A79" s="22">
        <v>271</v>
      </c>
      <c r="B79" s="10" t="s">
        <v>2266</v>
      </c>
      <c r="C79" s="47" t="s">
        <v>964</v>
      </c>
      <c r="D79" s="94" t="s">
        <v>573</v>
      </c>
      <c r="E79" s="260"/>
      <c r="F79" s="244"/>
      <c r="G79" s="244"/>
      <c r="H79" s="94" t="s">
        <v>575</v>
      </c>
      <c r="I79" s="110">
        <v>0.5</v>
      </c>
      <c r="J79" s="247"/>
      <c r="K79" s="249"/>
      <c r="L79" s="241">
        <f t="shared" si="1"/>
        <v>0.5</v>
      </c>
      <c r="M79" s="245"/>
      <c r="P79" s="67"/>
    </row>
    <row r="80" spans="1:14" s="71" customFormat="1" ht="12.75">
      <c r="A80" s="22">
        <v>428</v>
      </c>
      <c r="B80" s="47" t="s">
        <v>963</v>
      </c>
      <c r="C80" s="151" t="s">
        <v>964</v>
      </c>
      <c r="D80" s="55"/>
      <c r="E80" s="107" t="s">
        <v>801</v>
      </c>
      <c r="F80" s="242"/>
      <c r="G80" s="22"/>
      <c r="H80" s="47" t="s">
        <v>713</v>
      </c>
      <c r="I80" s="241">
        <v>0.125</v>
      </c>
      <c r="J80" s="55"/>
      <c r="K80" s="241"/>
      <c r="L80" s="241">
        <f t="shared" si="1"/>
        <v>0.125</v>
      </c>
      <c r="M80" s="22"/>
      <c r="N80" s="2"/>
    </row>
    <row r="81" spans="1:13" s="71" customFormat="1" ht="12.75">
      <c r="A81" s="22">
        <v>176</v>
      </c>
      <c r="B81" s="47" t="s">
        <v>217</v>
      </c>
      <c r="C81" s="94" t="s">
        <v>218</v>
      </c>
      <c r="D81" s="55"/>
      <c r="E81" s="94" t="s">
        <v>139</v>
      </c>
      <c r="F81" s="260"/>
      <c r="G81" s="244"/>
      <c r="H81" s="253"/>
      <c r="I81" s="247"/>
      <c r="J81" s="247" t="s">
        <v>122</v>
      </c>
      <c r="K81" s="241">
        <v>0.6</v>
      </c>
      <c r="L81" s="241">
        <f t="shared" si="1"/>
        <v>0.6</v>
      </c>
      <c r="M81" s="261"/>
    </row>
    <row r="82" spans="1:15" s="71" customFormat="1" ht="25.5">
      <c r="A82" s="22">
        <v>384</v>
      </c>
      <c r="B82" s="47" t="s">
        <v>922</v>
      </c>
      <c r="C82" s="151" t="s">
        <v>677</v>
      </c>
      <c r="D82" s="55"/>
      <c r="E82" s="107" t="s">
        <v>920</v>
      </c>
      <c r="F82" s="242"/>
      <c r="G82" s="22"/>
      <c r="H82" s="10" t="s">
        <v>2304</v>
      </c>
      <c r="I82" s="241">
        <v>0.2</v>
      </c>
      <c r="J82" s="55"/>
      <c r="K82" s="241"/>
      <c r="L82" s="241">
        <f t="shared" si="1"/>
        <v>0.2</v>
      </c>
      <c r="M82" s="22"/>
      <c r="O82" s="67"/>
    </row>
    <row r="83" spans="1:16" s="71" customFormat="1" ht="12.75">
      <c r="A83" s="22">
        <v>523</v>
      </c>
      <c r="B83" s="47" t="s">
        <v>927</v>
      </c>
      <c r="C83" s="151" t="s">
        <v>677</v>
      </c>
      <c r="D83" s="55"/>
      <c r="E83" s="107" t="s">
        <v>926</v>
      </c>
      <c r="F83" s="242"/>
      <c r="G83" s="22"/>
      <c r="H83" s="47" t="s">
        <v>719</v>
      </c>
      <c r="I83" s="241">
        <v>0.1</v>
      </c>
      <c r="J83" s="55"/>
      <c r="K83" s="241"/>
      <c r="L83" s="241">
        <f t="shared" si="1"/>
        <v>0.1</v>
      </c>
      <c r="M83" s="22"/>
      <c r="P83" s="67"/>
    </row>
    <row r="84" spans="1:16" s="71" customFormat="1" ht="12.75">
      <c r="A84" s="22">
        <v>524</v>
      </c>
      <c r="B84" s="47" t="s">
        <v>696</v>
      </c>
      <c r="C84" s="151" t="s">
        <v>677</v>
      </c>
      <c r="D84" s="55"/>
      <c r="E84" s="107" t="s">
        <v>1090</v>
      </c>
      <c r="F84" s="242"/>
      <c r="G84" s="22"/>
      <c r="H84" s="47" t="s">
        <v>719</v>
      </c>
      <c r="I84" s="241">
        <v>0.1</v>
      </c>
      <c r="J84" s="55"/>
      <c r="K84" s="241"/>
      <c r="L84" s="241">
        <f t="shared" si="1"/>
        <v>0.1</v>
      </c>
      <c r="M84" s="22"/>
      <c r="P84" s="164"/>
    </row>
    <row r="85" spans="1:16" s="265" customFormat="1" ht="25.5">
      <c r="A85" s="22">
        <v>83</v>
      </c>
      <c r="B85" s="47" t="s">
        <v>291</v>
      </c>
      <c r="C85" s="47" t="s">
        <v>292</v>
      </c>
      <c r="D85" s="106"/>
      <c r="E85" s="106" t="s">
        <v>287</v>
      </c>
      <c r="F85" s="242"/>
      <c r="G85" s="22"/>
      <c r="H85" s="47"/>
      <c r="I85" s="241"/>
      <c r="J85" s="94" t="s">
        <v>600</v>
      </c>
      <c r="K85" s="241">
        <v>0.8</v>
      </c>
      <c r="L85" s="241">
        <f t="shared" si="1"/>
        <v>0.8</v>
      </c>
      <c r="M85" s="22"/>
      <c r="N85" s="262"/>
      <c r="O85" s="263"/>
      <c r="P85" s="264"/>
    </row>
    <row r="86" spans="1:16" s="71" customFormat="1" ht="12.75">
      <c r="A86" s="22">
        <v>177</v>
      </c>
      <c r="B86" s="245" t="s">
        <v>291</v>
      </c>
      <c r="C86" s="244" t="s">
        <v>292</v>
      </c>
      <c r="D86" s="258"/>
      <c r="E86" s="94" t="s">
        <v>287</v>
      </c>
      <c r="F86" s="244"/>
      <c r="G86" s="244"/>
      <c r="H86" s="244"/>
      <c r="I86" s="244"/>
      <c r="J86" s="247" t="s">
        <v>122</v>
      </c>
      <c r="K86" s="249">
        <v>0.6</v>
      </c>
      <c r="L86" s="241">
        <f t="shared" si="1"/>
        <v>0.6</v>
      </c>
      <c r="M86" s="245"/>
      <c r="P86" s="67"/>
    </row>
    <row r="87" spans="1:16" s="71" customFormat="1" ht="12.75">
      <c r="A87" s="22">
        <v>272</v>
      </c>
      <c r="B87" s="47" t="s">
        <v>956</v>
      </c>
      <c r="C87" s="151" t="s">
        <v>292</v>
      </c>
      <c r="D87" s="55"/>
      <c r="E87" s="107" t="s">
        <v>926</v>
      </c>
      <c r="F87" s="242"/>
      <c r="G87" s="22"/>
      <c r="H87" s="47" t="s">
        <v>736</v>
      </c>
      <c r="I87" s="241">
        <v>0.5</v>
      </c>
      <c r="J87" s="55"/>
      <c r="K87" s="241"/>
      <c r="L87" s="241">
        <f t="shared" si="1"/>
        <v>0.5</v>
      </c>
      <c r="M87" s="22"/>
      <c r="P87" s="67"/>
    </row>
    <row r="88" spans="1:13" s="71" customFormat="1" ht="12.75">
      <c r="A88" s="22">
        <v>429</v>
      </c>
      <c r="B88" s="47" t="s">
        <v>1135</v>
      </c>
      <c r="C88" s="151" t="s">
        <v>292</v>
      </c>
      <c r="D88" s="55"/>
      <c r="E88" s="107" t="s">
        <v>1063</v>
      </c>
      <c r="F88" s="242"/>
      <c r="G88" s="22"/>
      <c r="H88" s="47" t="s">
        <v>713</v>
      </c>
      <c r="I88" s="241">
        <v>0.125</v>
      </c>
      <c r="J88" s="55"/>
      <c r="K88" s="241"/>
      <c r="L88" s="241">
        <f t="shared" si="1"/>
        <v>0.125</v>
      </c>
      <c r="M88" s="22"/>
    </row>
    <row r="89" spans="1:16" s="71" customFormat="1" ht="12.75">
      <c r="A89" s="22">
        <v>525</v>
      </c>
      <c r="B89" s="47" t="s">
        <v>530</v>
      </c>
      <c r="C89" s="151" t="s">
        <v>292</v>
      </c>
      <c r="D89" s="55"/>
      <c r="E89" s="107" t="s">
        <v>879</v>
      </c>
      <c r="F89" s="242"/>
      <c r="G89" s="22"/>
      <c r="H89" s="47" t="s">
        <v>719</v>
      </c>
      <c r="I89" s="241">
        <v>0.1</v>
      </c>
      <c r="J89" s="55"/>
      <c r="K89" s="241"/>
      <c r="L89" s="241">
        <f t="shared" si="1"/>
        <v>0.1</v>
      </c>
      <c r="M89" s="22"/>
      <c r="O89" s="67"/>
      <c r="P89" s="67"/>
    </row>
    <row r="90" spans="1:13" s="71" customFormat="1" ht="12.75">
      <c r="A90" s="22">
        <v>179</v>
      </c>
      <c r="B90" s="245" t="s">
        <v>152</v>
      </c>
      <c r="C90" s="94" t="s">
        <v>47</v>
      </c>
      <c r="D90" s="94" t="s">
        <v>153</v>
      </c>
      <c r="E90" s="258"/>
      <c r="F90" s="260"/>
      <c r="G90" s="244"/>
      <c r="H90" s="244"/>
      <c r="I90" s="255"/>
      <c r="J90" s="247" t="s">
        <v>122</v>
      </c>
      <c r="K90" s="249">
        <v>0.6</v>
      </c>
      <c r="L90" s="241">
        <f t="shared" si="1"/>
        <v>0.6</v>
      </c>
      <c r="M90" s="245"/>
    </row>
    <row r="91" spans="1:15" s="71" customFormat="1" ht="12.75">
      <c r="A91" s="22">
        <v>21</v>
      </c>
      <c r="B91" s="47" t="s">
        <v>333</v>
      </c>
      <c r="C91" s="94" t="s">
        <v>47</v>
      </c>
      <c r="D91" s="55"/>
      <c r="E91" s="258" t="s">
        <v>287</v>
      </c>
      <c r="F91" s="154" t="s">
        <v>608</v>
      </c>
      <c r="G91" s="244">
        <v>1</v>
      </c>
      <c r="H91" s="253"/>
      <c r="I91" s="244"/>
      <c r="J91" s="247" t="s">
        <v>122</v>
      </c>
      <c r="K91" s="249">
        <v>0.6</v>
      </c>
      <c r="L91" s="241">
        <f t="shared" si="1"/>
        <v>1.6</v>
      </c>
      <c r="M91" s="245"/>
      <c r="O91" s="164"/>
    </row>
    <row r="92" spans="1:13" s="71" customFormat="1" ht="12.75">
      <c r="A92" s="22">
        <v>178</v>
      </c>
      <c r="B92" s="47" t="s">
        <v>236</v>
      </c>
      <c r="C92" s="94" t="s">
        <v>47</v>
      </c>
      <c r="D92" s="55"/>
      <c r="E92" s="94" t="s">
        <v>230</v>
      </c>
      <c r="F92" s="260"/>
      <c r="G92" s="244"/>
      <c r="H92" s="244"/>
      <c r="I92" s="247"/>
      <c r="J92" s="247" t="s">
        <v>122</v>
      </c>
      <c r="K92" s="241">
        <v>0.6</v>
      </c>
      <c r="L92" s="241">
        <f t="shared" si="1"/>
        <v>0.6</v>
      </c>
      <c r="M92" s="245"/>
    </row>
    <row r="93" spans="1:13" s="71" customFormat="1" ht="12.75">
      <c r="A93" s="22">
        <v>180</v>
      </c>
      <c r="B93" s="245" t="s">
        <v>239</v>
      </c>
      <c r="C93" s="94" t="s">
        <v>47</v>
      </c>
      <c r="D93" s="94"/>
      <c r="E93" s="94" t="s">
        <v>230</v>
      </c>
      <c r="F93" s="244"/>
      <c r="G93" s="244"/>
      <c r="H93" s="253"/>
      <c r="I93" s="244"/>
      <c r="J93" s="247" t="s">
        <v>122</v>
      </c>
      <c r="K93" s="241">
        <v>0.6</v>
      </c>
      <c r="L93" s="241">
        <f t="shared" si="1"/>
        <v>0.6</v>
      </c>
      <c r="M93" s="245"/>
    </row>
    <row r="94" spans="1:13" s="71" customFormat="1" ht="38.25">
      <c r="A94" s="22">
        <v>337</v>
      </c>
      <c r="B94" s="47" t="s">
        <v>1006</v>
      </c>
      <c r="C94" s="151" t="s">
        <v>47</v>
      </c>
      <c r="D94" s="55"/>
      <c r="E94" s="107" t="s">
        <v>734</v>
      </c>
      <c r="F94" s="242"/>
      <c r="G94" s="22"/>
      <c r="H94" s="10" t="s">
        <v>2305</v>
      </c>
      <c r="I94" s="241">
        <v>0.267</v>
      </c>
      <c r="J94" s="55"/>
      <c r="K94" s="241"/>
      <c r="L94" s="241">
        <f t="shared" si="1"/>
        <v>0.267</v>
      </c>
      <c r="M94" s="22"/>
    </row>
    <row r="95" spans="1:13" s="71" customFormat="1" ht="12.75">
      <c r="A95" s="22">
        <v>345</v>
      </c>
      <c r="B95" s="47" t="s">
        <v>976</v>
      </c>
      <c r="C95" s="151" t="s">
        <v>47</v>
      </c>
      <c r="D95" s="55"/>
      <c r="E95" s="107" t="s">
        <v>959</v>
      </c>
      <c r="F95" s="242"/>
      <c r="G95" s="22"/>
      <c r="H95" s="47" t="s">
        <v>802</v>
      </c>
      <c r="I95" s="241">
        <v>0.25</v>
      </c>
      <c r="J95" s="55"/>
      <c r="K95" s="241"/>
      <c r="L95" s="241">
        <f t="shared" si="1"/>
        <v>0.25</v>
      </c>
      <c r="M95" s="22"/>
    </row>
    <row r="96" spans="1:16" s="164" customFormat="1" ht="12.75">
      <c r="A96" s="22">
        <v>390</v>
      </c>
      <c r="B96" s="47" t="s">
        <v>1041</v>
      </c>
      <c r="C96" s="151" t="s">
        <v>47</v>
      </c>
      <c r="D96" s="55"/>
      <c r="E96" s="138" t="s">
        <v>1026</v>
      </c>
      <c r="F96" s="242"/>
      <c r="G96" s="22"/>
      <c r="H96" s="47" t="s">
        <v>729</v>
      </c>
      <c r="I96" s="241">
        <v>0.167</v>
      </c>
      <c r="J96" s="55"/>
      <c r="K96" s="241"/>
      <c r="L96" s="241">
        <f t="shared" si="1"/>
        <v>0.167</v>
      </c>
      <c r="M96" s="22"/>
      <c r="N96" s="71"/>
      <c r="O96" s="71"/>
      <c r="P96" s="71"/>
    </row>
    <row r="97" spans="1:16" s="164" customFormat="1" ht="12.75">
      <c r="A97" s="22">
        <v>430</v>
      </c>
      <c r="B97" s="47" t="s">
        <v>1482</v>
      </c>
      <c r="C97" s="55" t="s">
        <v>47</v>
      </c>
      <c r="D97" s="55"/>
      <c r="E97" s="138" t="s">
        <v>1483</v>
      </c>
      <c r="F97" s="139"/>
      <c r="G97" s="22"/>
      <c r="H97" s="47" t="s">
        <v>713</v>
      </c>
      <c r="I97" s="241">
        <v>0.125</v>
      </c>
      <c r="J97" s="55"/>
      <c r="K97" s="241"/>
      <c r="L97" s="241">
        <f t="shared" si="1"/>
        <v>0.125</v>
      </c>
      <c r="M97" s="22"/>
      <c r="N97" s="71"/>
      <c r="O97" s="71"/>
      <c r="P97" s="71"/>
    </row>
    <row r="98" spans="1:16" s="164" customFormat="1" ht="12.75">
      <c r="A98" s="22">
        <v>431</v>
      </c>
      <c r="B98" s="47" t="s">
        <v>723</v>
      </c>
      <c r="C98" s="151" t="s">
        <v>47</v>
      </c>
      <c r="D98" s="55"/>
      <c r="E98" s="138" t="s">
        <v>734</v>
      </c>
      <c r="F98" s="242"/>
      <c r="G98" s="22"/>
      <c r="H98" s="47" t="s">
        <v>713</v>
      </c>
      <c r="I98" s="241">
        <v>0.125</v>
      </c>
      <c r="J98" s="55"/>
      <c r="K98" s="241"/>
      <c r="L98" s="241">
        <f t="shared" si="1"/>
        <v>0.125</v>
      </c>
      <c r="M98" s="22"/>
      <c r="O98" s="71"/>
      <c r="P98" s="71"/>
    </row>
    <row r="99" spans="1:16" s="164" customFormat="1" ht="12.75">
      <c r="A99" s="22">
        <v>432</v>
      </c>
      <c r="B99" s="47" t="s">
        <v>422</v>
      </c>
      <c r="C99" s="151" t="s">
        <v>47</v>
      </c>
      <c r="D99" s="55"/>
      <c r="E99" s="107" t="s">
        <v>988</v>
      </c>
      <c r="F99" s="242"/>
      <c r="G99" s="22"/>
      <c r="H99" s="47" t="s">
        <v>713</v>
      </c>
      <c r="I99" s="241">
        <v>0.125</v>
      </c>
      <c r="J99" s="55"/>
      <c r="K99" s="241"/>
      <c r="L99" s="241">
        <f t="shared" si="1"/>
        <v>0.125</v>
      </c>
      <c r="M99" s="22"/>
      <c r="O99" s="71"/>
      <c r="P99" s="71"/>
    </row>
    <row r="100" spans="1:16" ht="12.75">
      <c r="A100" s="22">
        <v>526</v>
      </c>
      <c r="B100" s="47" t="s">
        <v>968</v>
      </c>
      <c r="C100" s="151" t="s">
        <v>47</v>
      </c>
      <c r="D100" s="55"/>
      <c r="E100" s="107" t="s">
        <v>801</v>
      </c>
      <c r="F100" s="242"/>
      <c r="G100" s="22"/>
      <c r="H100" s="47" t="s">
        <v>719</v>
      </c>
      <c r="I100" s="241">
        <v>0.1</v>
      </c>
      <c r="J100" s="55"/>
      <c r="K100" s="241"/>
      <c r="L100" s="241">
        <f t="shared" si="1"/>
        <v>0.1</v>
      </c>
      <c r="M100" s="22"/>
      <c r="N100" s="164"/>
      <c r="O100" s="71"/>
      <c r="P100" s="71"/>
    </row>
    <row r="101" spans="1:16" ht="12.75">
      <c r="A101" s="22">
        <v>527</v>
      </c>
      <c r="B101" s="47" t="s">
        <v>928</v>
      </c>
      <c r="C101" s="151" t="s">
        <v>47</v>
      </c>
      <c r="D101" s="55"/>
      <c r="E101" s="107" t="s">
        <v>920</v>
      </c>
      <c r="F101" s="242"/>
      <c r="G101" s="22"/>
      <c r="H101" s="47" t="s">
        <v>719</v>
      </c>
      <c r="I101" s="241">
        <v>0.1</v>
      </c>
      <c r="J101" s="55"/>
      <c r="K101" s="241"/>
      <c r="L101" s="241">
        <f t="shared" si="1"/>
        <v>0.1</v>
      </c>
      <c r="M101" s="22"/>
      <c r="N101" s="164"/>
      <c r="O101" s="71"/>
      <c r="P101" s="71"/>
    </row>
    <row r="102" spans="1:14" s="71" customFormat="1" ht="12.75">
      <c r="A102" s="22">
        <v>528</v>
      </c>
      <c r="B102" s="47" t="s">
        <v>932</v>
      </c>
      <c r="C102" s="151" t="s">
        <v>47</v>
      </c>
      <c r="D102" s="55"/>
      <c r="E102" s="107" t="s">
        <v>801</v>
      </c>
      <c r="F102" s="242"/>
      <c r="G102" s="22"/>
      <c r="H102" s="47" t="s">
        <v>719</v>
      </c>
      <c r="I102" s="241">
        <v>0.1</v>
      </c>
      <c r="J102" s="55"/>
      <c r="K102" s="241"/>
      <c r="L102" s="241">
        <f t="shared" si="1"/>
        <v>0.1</v>
      </c>
      <c r="M102" s="22"/>
      <c r="N102" s="67"/>
    </row>
    <row r="103" spans="1:14" s="71" customFormat="1" ht="12.75">
      <c r="A103" s="22">
        <v>529</v>
      </c>
      <c r="B103" s="47" t="s">
        <v>1034</v>
      </c>
      <c r="C103" s="151" t="s">
        <v>47</v>
      </c>
      <c r="D103" s="55"/>
      <c r="E103" s="138" t="s">
        <v>1024</v>
      </c>
      <c r="F103" s="242"/>
      <c r="G103" s="22"/>
      <c r="H103" s="47" t="s">
        <v>719</v>
      </c>
      <c r="I103" s="241">
        <v>0.1</v>
      </c>
      <c r="J103" s="55"/>
      <c r="K103" s="241"/>
      <c r="L103" s="241">
        <f t="shared" si="1"/>
        <v>0.1</v>
      </c>
      <c r="M103" s="22"/>
      <c r="N103" s="67"/>
    </row>
    <row r="104" spans="1:14" s="71" customFormat="1" ht="25.5">
      <c r="A104" s="22">
        <v>273</v>
      </c>
      <c r="B104" s="10" t="s">
        <v>2264</v>
      </c>
      <c r="C104" s="47" t="s">
        <v>2214</v>
      </c>
      <c r="D104" s="94" t="s">
        <v>568</v>
      </c>
      <c r="E104" s="260"/>
      <c r="F104" s="244"/>
      <c r="G104" s="244"/>
      <c r="H104" s="94" t="s">
        <v>575</v>
      </c>
      <c r="I104" s="110">
        <v>0.5</v>
      </c>
      <c r="J104" s="244"/>
      <c r="K104" s="259"/>
      <c r="L104" s="241">
        <f t="shared" si="1"/>
        <v>0.5</v>
      </c>
      <c r="M104" s="245"/>
      <c r="N104" s="67"/>
    </row>
    <row r="105" spans="1:13" s="71" customFormat="1" ht="25.5">
      <c r="A105" s="22">
        <v>335</v>
      </c>
      <c r="B105" s="47" t="s">
        <v>681</v>
      </c>
      <c r="C105" s="151" t="s">
        <v>967</v>
      </c>
      <c r="D105" s="55"/>
      <c r="E105" s="107" t="s">
        <v>801</v>
      </c>
      <c r="F105" s="242"/>
      <c r="G105" s="22"/>
      <c r="H105" s="10" t="s">
        <v>2306</v>
      </c>
      <c r="I105" s="241">
        <v>0.35</v>
      </c>
      <c r="J105" s="55"/>
      <c r="K105" s="241"/>
      <c r="L105" s="241">
        <f t="shared" si="1"/>
        <v>0.35</v>
      </c>
      <c r="M105" s="22"/>
    </row>
    <row r="106" spans="1:16" s="71" customFormat="1" ht="12.75">
      <c r="A106" s="22">
        <v>274</v>
      </c>
      <c r="B106" s="47" t="s">
        <v>885</v>
      </c>
      <c r="C106" s="151" t="s">
        <v>355</v>
      </c>
      <c r="D106" s="55"/>
      <c r="E106" s="107" t="s">
        <v>1074</v>
      </c>
      <c r="F106" s="242"/>
      <c r="G106" s="22"/>
      <c r="H106" s="47" t="s">
        <v>736</v>
      </c>
      <c r="I106" s="241">
        <v>0.5</v>
      </c>
      <c r="J106" s="55"/>
      <c r="K106" s="241"/>
      <c r="L106" s="241">
        <f t="shared" si="1"/>
        <v>0.5</v>
      </c>
      <c r="M106" s="22"/>
      <c r="P106" s="67"/>
    </row>
    <row r="107" spans="1:16" s="71" customFormat="1" ht="12.75">
      <c r="A107" s="22">
        <v>17</v>
      </c>
      <c r="B107" s="47" t="s">
        <v>699</v>
      </c>
      <c r="C107" s="47" t="s">
        <v>214</v>
      </c>
      <c r="D107" s="106" t="s">
        <v>153</v>
      </c>
      <c r="E107" s="106"/>
      <c r="F107" s="106" t="s">
        <v>2542</v>
      </c>
      <c r="G107" s="22">
        <v>2</v>
      </c>
      <c r="H107" s="47"/>
      <c r="I107" s="241"/>
      <c r="J107" s="55"/>
      <c r="K107" s="241"/>
      <c r="L107" s="241">
        <f t="shared" si="1"/>
        <v>2</v>
      </c>
      <c r="M107" s="22"/>
      <c r="P107" s="67"/>
    </row>
    <row r="108" spans="1:16" s="71" customFormat="1" ht="38.25">
      <c r="A108" s="22">
        <v>7</v>
      </c>
      <c r="B108" s="47" t="s">
        <v>642</v>
      </c>
      <c r="C108" s="55" t="s">
        <v>214</v>
      </c>
      <c r="D108" s="55"/>
      <c r="E108" s="154" t="s">
        <v>219</v>
      </c>
      <c r="F108" s="154" t="s">
        <v>2520</v>
      </c>
      <c r="G108" s="22">
        <v>1.5</v>
      </c>
      <c r="H108" s="47"/>
      <c r="I108" s="241"/>
      <c r="J108" s="10" t="s">
        <v>2307</v>
      </c>
      <c r="K108" s="241">
        <f>0.6+0.8</f>
        <v>1.4</v>
      </c>
      <c r="L108" s="241">
        <f t="shared" si="1"/>
        <v>2.9</v>
      </c>
      <c r="M108" s="22"/>
      <c r="P108" s="67"/>
    </row>
    <row r="109" spans="1:13" s="71" customFormat="1" ht="12.75">
      <c r="A109" s="22">
        <v>181</v>
      </c>
      <c r="B109" s="47" t="s">
        <v>213</v>
      </c>
      <c r="C109" s="94" t="s">
        <v>214</v>
      </c>
      <c r="D109" s="55"/>
      <c r="E109" s="55" t="s">
        <v>219</v>
      </c>
      <c r="F109" s="244"/>
      <c r="G109" s="244"/>
      <c r="H109" s="253"/>
      <c r="I109" s="244"/>
      <c r="J109" s="247" t="s">
        <v>122</v>
      </c>
      <c r="K109" s="241">
        <v>0.6</v>
      </c>
      <c r="L109" s="241">
        <f t="shared" si="1"/>
        <v>0.6</v>
      </c>
      <c r="M109" s="245"/>
    </row>
    <row r="110" spans="1:16" s="266" customFormat="1" ht="12.75">
      <c r="A110" s="22">
        <v>433</v>
      </c>
      <c r="B110" s="47" t="s">
        <v>978</v>
      </c>
      <c r="C110" s="151" t="s">
        <v>214</v>
      </c>
      <c r="D110" s="55"/>
      <c r="E110" s="107" t="s">
        <v>959</v>
      </c>
      <c r="F110" s="242"/>
      <c r="G110" s="22"/>
      <c r="H110" s="47" t="s">
        <v>713</v>
      </c>
      <c r="I110" s="241">
        <v>0.125</v>
      </c>
      <c r="J110" s="55"/>
      <c r="K110" s="241"/>
      <c r="L110" s="241">
        <f t="shared" si="1"/>
        <v>0.125</v>
      </c>
      <c r="M110" s="22"/>
      <c r="P110" s="267"/>
    </row>
    <row r="111" spans="1:16" s="71" customFormat="1" ht="12.75">
      <c r="A111" s="22">
        <v>530</v>
      </c>
      <c r="B111" s="47" t="s">
        <v>1138</v>
      </c>
      <c r="C111" s="151" t="s">
        <v>1139</v>
      </c>
      <c r="D111" s="55"/>
      <c r="E111" s="107" t="s">
        <v>1063</v>
      </c>
      <c r="F111" s="242"/>
      <c r="G111" s="22"/>
      <c r="H111" s="47" t="s">
        <v>719</v>
      </c>
      <c r="I111" s="241">
        <v>0.1</v>
      </c>
      <c r="J111" s="55"/>
      <c r="K111" s="241"/>
      <c r="L111" s="241">
        <f t="shared" si="1"/>
        <v>0.1</v>
      </c>
      <c r="M111" s="22"/>
      <c r="P111" s="67"/>
    </row>
    <row r="112" spans="1:16" s="71" customFormat="1" ht="12.75">
      <c r="A112" s="22">
        <v>434</v>
      </c>
      <c r="B112" s="47" t="s">
        <v>912</v>
      </c>
      <c r="C112" s="151" t="s">
        <v>913</v>
      </c>
      <c r="D112" s="55"/>
      <c r="E112" s="107" t="s">
        <v>881</v>
      </c>
      <c r="F112" s="242"/>
      <c r="G112" s="22"/>
      <c r="H112" s="47" t="s">
        <v>713</v>
      </c>
      <c r="I112" s="241">
        <v>0.125</v>
      </c>
      <c r="J112" s="55"/>
      <c r="K112" s="241"/>
      <c r="L112" s="241">
        <f t="shared" si="1"/>
        <v>0.125</v>
      </c>
      <c r="M112" s="22"/>
      <c r="P112" s="67"/>
    </row>
    <row r="113" spans="1:16" s="71" customFormat="1" ht="12.75">
      <c r="A113" s="22">
        <v>391</v>
      </c>
      <c r="B113" s="47" t="s">
        <v>999</v>
      </c>
      <c r="C113" s="151" t="s">
        <v>1000</v>
      </c>
      <c r="D113" s="55"/>
      <c r="E113" s="107" t="s">
        <v>988</v>
      </c>
      <c r="F113" s="242"/>
      <c r="G113" s="22"/>
      <c r="H113" s="47" t="s">
        <v>729</v>
      </c>
      <c r="I113" s="241">
        <v>0.167</v>
      </c>
      <c r="J113" s="55"/>
      <c r="K113" s="241"/>
      <c r="L113" s="241">
        <f t="shared" si="1"/>
        <v>0.167</v>
      </c>
      <c r="M113" s="22"/>
      <c r="P113" s="67"/>
    </row>
    <row r="114" spans="1:16" s="71" customFormat="1" ht="12.75">
      <c r="A114" s="22">
        <v>182</v>
      </c>
      <c r="B114" s="47" t="s">
        <v>282</v>
      </c>
      <c r="C114" s="244" t="s">
        <v>283</v>
      </c>
      <c r="D114" s="244"/>
      <c r="E114" s="94" t="s">
        <v>195</v>
      </c>
      <c r="F114" s="244"/>
      <c r="G114" s="244"/>
      <c r="H114" s="253"/>
      <c r="I114" s="244"/>
      <c r="J114" s="247" t="s">
        <v>122</v>
      </c>
      <c r="K114" s="249">
        <v>0.6</v>
      </c>
      <c r="L114" s="241">
        <f t="shared" si="1"/>
        <v>0.6</v>
      </c>
      <c r="M114" s="245"/>
      <c r="P114" s="67"/>
    </row>
    <row r="115" spans="1:16" s="71" customFormat="1" ht="12.75">
      <c r="A115" s="22">
        <v>346</v>
      </c>
      <c r="B115" s="47" t="s">
        <v>1042</v>
      </c>
      <c r="C115" s="151" t="s">
        <v>283</v>
      </c>
      <c r="D115" s="55"/>
      <c r="E115" s="107" t="s">
        <v>1024</v>
      </c>
      <c r="F115" s="242"/>
      <c r="G115" s="22"/>
      <c r="H115" s="47" t="s">
        <v>802</v>
      </c>
      <c r="I115" s="241">
        <v>0.25</v>
      </c>
      <c r="J115" s="55"/>
      <c r="K115" s="241"/>
      <c r="L115" s="241">
        <f t="shared" si="1"/>
        <v>0.25</v>
      </c>
      <c r="M115" s="22"/>
      <c r="P115" s="67"/>
    </row>
    <row r="116" spans="1:16" s="71" customFormat="1" ht="12.75">
      <c r="A116" s="22">
        <v>531</v>
      </c>
      <c r="B116" s="47" t="s">
        <v>987</v>
      </c>
      <c r="C116" s="151" t="s">
        <v>283</v>
      </c>
      <c r="D116" s="55"/>
      <c r="E116" s="107" t="s">
        <v>988</v>
      </c>
      <c r="F116" s="242"/>
      <c r="G116" s="22"/>
      <c r="H116" s="47" t="s">
        <v>719</v>
      </c>
      <c r="I116" s="241">
        <v>0.1</v>
      </c>
      <c r="J116" s="55"/>
      <c r="K116" s="241"/>
      <c r="L116" s="241">
        <f t="shared" si="1"/>
        <v>0.1</v>
      </c>
      <c r="M116" s="22"/>
      <c r="P116" s="67"/>
    </row>
    <row r="117" spans="1:16" s="71" customFormat="1" ht="12.75">
      <c r="A117" s="22">
        <v>532</v>
      </c>
      <c r="B117" s="47" t="s">
        <v>670</v>
      </c>
      <c r="C117" s="151" t="s">
        <v>283</v>
      </c>
      <c r="D117" s="55"/>
      <c r="E117" s="107" t="s">
        <v>1110</v>
      </c>
      <c r="F117" s="242"/>
      <c r="G117" s="22"/>
      <c r="H117" s="47" t="s">
        <v>719</v>
      </c>
      <c r="I117" s="241">
        <v>0.1</v>
      </c>
      <c r="J117" s="55"/>
      <c r="K117" s="241"/>
      <c r="L117" s="241">
        <f t="shared" si="1"/>
        <v>0.1</v>
      </c>
      <c r="M117" s="22"/>
      <c r="P117" s="67"/>
    </row>
    <row r="118" spans="1:16" s="71" customFormat="1" ht="12.75">
      <c r="A118" s="22">
        <v>435</v>
      </c>
      <c r="B118" s="47" t="s">
        <v>222</v>
      </c>
      <c r="C118" s="151" t="s">
        <v>54</v>
      </c>
      <c r="D118" s="55"/>
      <c r="E118" s="107" t="s">
        <v>881</v>
      </c>
      <c r="F118" s="242"/>
      <c r="G118" s="22"/>
      <c r="H118" s="47" t="s">
        <v>713</v>
      </c>
      <c r="I118" s="241">
        <v>0.125</v>
      </c>
      <c r="J118" s="55"/>
      <c r="K118" s="241"/>
      <c r="L118" s="241">
        <f t="shared" si="1"/>
        <v>0.125</v>
      </c>
      <c r="M118" s="22"/>
      <c r="P118" s="67"/>
    </row>
    <row r="119" spans="1:16" s="71" customFormat="1" ht="12.75">
      <c r="A119" s="22">
        <v>533</v>
      </c>
      <c r="B119" s="47" t="s">
        <v>1008</v>
      </c>
      <c r="C119" s="151" t="s">
        <v>54</v>
      </c>
      <c r="D119" s="55"/>
      <c r="E119" s="107" t="s">
        <v>734</v>
      </c>
      <c r="F119" s="242"/>
      <c r="G119" s="22"/>
      <c r="H119" s="47" t="s">
        <v>719</v>
      </c>
      <c r="I119" s="241">
        <v>0.1</v>
      </c>
      <c r="J119" s="55"/>
      <c r="K119" s="241"/>
      <c r="L119" s="241">
        <f t="shared" si="1"/>
        <v>0.1</v>
      </c>
      <c r="M119" s="22"/>
      <c r="P119" s="67"/>
    </row>
    <row r="120" spans="1:16" s="71" customFormat="1" ht="12.75">
      <c r="A120" s="22">
        <v>22</v>
      </c>
      <c r="B120" s="245" t="s">
        <v>276</v>
      </c>
      <c r="C120" s="55" t="s">
        <v>277</v>
      </c>
      <c r="D120" s="106"/>
      <c r="E120" s="106" t="s">
        <v>185</v>
      </c>
      <c r="F120" s="139"/>
      <c r="G120" s="55"/>
      <c r="H120" s="107" t="s">
        <v>1486</v>
      </c>
      <c r="I120" s="110">
        <v>1</v>
      </c>
      <c r="J120" s="247" t="s">
        <v>122</v>
      </c>
      <c r="K120" s="249">
        <v>0.6</v>
      </c>
      <c r="L120" s="241">
        <f t="shared" si="1"/>
        <v>1.6</v>
      </c>
      <c r="M120" s="47"/>
      <c r="P120" s="67"/>
    </row>
    <row r="121" spans="1:16" s="71" customFormat="1" ht="12.75">
      <c r="A121" s="22">
        <v>436</v>
      </c>
      <c r="B121" s="47" t="s">
        <v>885</v>
      </c>
      <c r="C121" s="151" t="s">
        <v>886</v>
      </c>
      <c r="D121" s="55"/>
      <c r="E121" s="107" t="s">
        <v>878</v>
      </c>
      <c r="F121" s="48"/>
      <c r="G121" s="241"/>
      <c r="H121" s="47" t="s">
        <v>713</v>
      </c>
      <c r="I121" s="241">
        <v>0.125</v>
      </c>
      <c r="J121" s="55"/>
      <c r="K121" s="241"/>
      <c r="L121" s="241">
        <f t="shared" si="1"/>
        <v>0.125</v>
      </c>
      <c r="M121" s="22"/>
      <c r="P121" s="67"/>
    </row>
    <row r="122" spans="1:13" s="71" customFormat="1" ht="20.25" customHeight="1">
      <c r="A122" s="22">
        <v>437</v>
      </c>
      <c r="B122" s="47" t="s">
        <v>933</v>
      </c>
      <c r="C122" s="151" t="s">
        <v>886</v>
      </c>
      <c r="D122" s="55"/>
      <c r="E122" s="107" t="s">
        <v>920</v>
      </c>
      <c r="F122" s="242"/>
      <c r="G122" s="22"/>
      <c r="H122" s="47" t="s">
        <v>713</v>
      </c>
      <c r="I122" s="241">
        <v>0.125</v>
      </c>
      <c r="J122" s="55"/>
      <c r="K122" s="241"/>
      <c r="L122" s="241">
        <f t="shared" si="1"/>
        <v>0.125</v>
      </c>
      <c r="M122" s="22"/>
    </row>
    <row r="123" spans="1:16" s="71" customFormat="1" ht="12.75">
      <c r="A123" s="22">
        <v>84</v>
      </c>
      <c r="B123" s="245" t="s">
        <v>259</v>
      </c>
      <c r="C123" s="55" t="s">
        <v>184</v>
      </c>
      <c r="D123" s="106"/>
      <c r="E123" s="94" t="s">
        <v>225</v>
      </c>
      <c r="F123" s="139"/>
      <c r="G123" s="55"/>
      <c r="H123" s="94"/>
      <c r="I123" s="55"/>
      <c r="J123" s="247" t="s">
        <v>137</v>
      </c>
      <c r="K123" s="249">
        <v>0.8</v>
      </c>
      <c r="L123" s="241">
        <f t="shared" si="1"/>
        <v>0.8</v>
      </c>
      <c r="M123" s="55"/>
      <c r="P123" s="67"/>
    </row>
    <row r="124" spans="1:13" s="71" customFormat="1" ht="12.75">
      <c r="A124" s="22">
        <v>119</v>
      </c>
      <c r="B124" s="245" t="s">
        <v>183</v>
      </c>
      <c r="C124" s="253" t="s">
        <v>184</v>
      </c>
      <c r="D124" s="258"/>
      <c r="E124" s="106" t="s">
        <v>185</v>
      </c>
      <c r="F124" s="268"/>
      <c r="G124" s="244"/>
      <c r="H124" s="244"/>
      <c r="I124" s="244"/>
      <c r="J124" s="244" t="s">
        <v>96</v>
      </c>
      <c r="K124" s="249">
        <v>0.75</v>
      </c>
      <c r="L124" s="241">
        <f t="shared" si="1"/>
        <v>0.75</v>
      </c>
      <c r="M124" s="245"/>
    </row>
    <row r="125" spans="1:13" s="71" customFormat="1" ht="12.75">
      <c r="A125" s="22">
        <v>660</v>
      </c>
      <c r="B125" s="107" t="s">
        <v>1808</v>
      </c>
      <c r="C125" s="47" t="s">
        <v>184</v>
      </c>
      <c r="D125" s="55"/>
      <c r="E125" s="107" t="s">
        <v>1489</v>
      </c>
      <c r="F125" s="55"/>
      <c r="G125" s="22"/>
      <c r="H125" s="107" t="s">
        <v>1488</v>
      </c>
      <c r="I125" s="55">
        <v>0.08333333333333333</v>
      </c>
      <c r="J125" s="94"/>
      <c r="K125" s="241"/>
      <c r="L125" s="241">
        <f t="shared" si="1"/>
        <v>0.08333333333333333</v>
      </c>
      <c r="M125" s="22"/>
    </row>
    <row r="126" spans="1:13" s="71" customFormat="1" ht="25.5">
      <c r="A126" s="22">
        <v>55</v>
      </c>
      <c r="B126" s="47" t="s">
        <v>2034</v>
      </c>
      <c r="C126" s="47" t="s">
        <v>903</v>
      </c>
      <c r="D126" s="106" t="s">
        <v>460</v>
      </c>
      <c r="E126" s="106"/>
      <c r="F126" s="242"/>
      <c r="G126" s="22"/>
      <c r="H126" s="47"/>
      <c r="I126" s="241"/>
      <c r="J126" s="94" t="s">
        <v>596</v>
      </c>
      <c r="K126" s="241">
        <v>1</v>
      </c>
      <c r="L126" s="241">
        <f t="shared" si="1"/>
        <v>1</v>
      </c>
      <c r="M126" s="22"/>
    </row>
    <row r="127" spans="1:13" s="71" customFormat="1" ht="12.75">
      <c r="A127" s="22">
        <v>120</v>
      </c>
      <c r="B127" s="245" t="s">
        <v>1949</v>
      </c>
      <c r="C127" s="47" t="s">
        <v>903</v>
      </c>
      <c r="D127" s="269"/>
      <c r="E127" s="106" t="s">
        <v>118</v>
      </c>
      <c r="F127" s="105"/>
      <c r="G127" s="110"/>
      <c r="H127" s="94"/>
      <c r="I127" s="55"/>
      <c r="J127" s="47" t="s">
        <v>486</v>
      </c>
      <c r="K127" s="22">
        <v>0.75</v>
      </c>
      <c r="L127" s="241">
        <f t="shared" si="1"/>
        <v>0.75</v>
      </c>
      <c r="M127" s="47"/>
    </row>
    <row r="128" spans="1:16" s="71" customFormat="1" ht="12.75">
      <c r="A128" s="22">
        <v>534</v>
      </c>
      <c r="B128" s="47" t="s">
        <v>902</v>
      </c>
      <c r="C128" s="151" t="s">
        <v>903</v>
      </c>
      <c r="D128" s="55"/>
      <c r="E128" s="107" t="s">
        <v>879</v>
      </c>
      <c r="F128" s="242"/>
      <c r="G128" s="22"/>
      <c r="H128" s="47" t="s">
        <v>719</v>
      </c>
      <c r="I128" s="241">
        <v>0.1</v>
      </c>
      <c r="J128" s="55"/>
      <c r="K128" s="241"/>
      <c r="L128" s="241">
        <f t="shared" si="1"/>
        <v>0.1</v>
      </c>
      <c r="M128" s="22"/>
      <c r="O128" s="164"/>
      <c r="P128" s="164"/>
    </row>
    <row r="129" spans="1:16" s="71" customFormat="1" ht="12.75">
      <c r="A129" s="22">
        <v>121</v>
      </c>
      <c r="B129" s="47" t="s">
        <v>233</v>
      </c>
      <c r="C129" s="244" t="s">
        <v>234</v>
      </c>
      <c r="D129" s="258"/>
      <c r="E129" s="94" t="s">
        <v>169</v>
      </c>
      <c r="F129" s="244"/>
      <c r="G129" s="244"/>
      <c r="H129" s="253"/>
      <c r="I129" s="244"/>
      <c r="J129" s="247" t="s">
        <v>96</v>
      </c>
      <c r="K129" s="249">
        <v>0.75</v>
      </c>
      <c r="L129" s="241">
        <f t="shared" si="1"/>
        <v>0.75</v>
      </c>
      <c r="M129" s="245"/>
      <c r="O129" s="67"/>
      <c r="P129" s="164"/>
    </row>
    <row r="130" spans="1:16" s="71" customFormat="1" ht="12.75">
      <c r="A130" s="22">
        <v>183</v>
      </c>
      <c r="B130" s="47" t="s">
        <v>307</v>
      </c>
      <c r="C130" s="138" t="s">
        <v>234</v>
      </c>
      <c r="D130" s="106"/>
      <c r="E130" s="258" t="s">
        <v>221</v>
      </c>
      <c r="F130" s="139"/>
      <c r="G130" s="55"/>
      <c r="H130" s="55"/>
      <c r="I130" s="110"/>
      <c r="J130" s="247" t="s">
        <v>122</v>
      </c>
      <c r="K130" s="249">
        <v>0.6</v>
      </c>
      <c r="L130" s="241">
        <f t="shared" si="1"/>
        <v>0.6</v>
      </c>
      <c r="M130" s="47"/>
      <c r="P130" s="67"/>
    </row>
    <row r="131" spans="1:13" s="71" customFormat="1" ht="12.75">
      <c r="A131" s="22">
        <v>184</v>
      </c>
      <c r="B131" s="47" t="s">
        <v>2637</v>
      </c>
      <c r="C131" s="138" t="s">
        <v>234</v>
      </c>
      <c r="D131" s="106"/>
      <c r="E131" s="258"/>
      <c r="F131" s="139"/>
      <c r="G131" s="55"/>
      <c r="H131" s="55"/>
      <c r="I131" s="110"/>
      <c r="J131" s="247" t="s">
        <v>2638</v>
      </c>
      <c r="K131" s="249">
        <v>0.6</v>
      </c>
      <c r="L131" s="241">
        <f t="shared" si="1"/>
        <v>0.6</v>
      </c>
      <c r="M131" s="47"/>
    </row>
    <row r="132" spans="1:13" s="71" customFormat="1" ht="12.75">
      <c r="A132" s="22">
        <v>275</v>
      </c>
      <c r="B132" s="47" t="s">
        <v>1011</v>
      </c>
      <c r="C132" s="151" t="s">
        <v>234</v>
      </c>
      <c r="D132" s="55"/>
      <c r="E132" s="107" t="s">
        <v>734</v>
      </c>
      <c r="F132" s="242"/>
      <c r="G132" s="22"/>
      <c r="H132" s="47" t="s">
        <v>736</v>
      </c>
      <c r="I132" s="241">
        <v>0.5</v>
      </c>
      <c r="J132" s="55"/>
      <c r="K132" s="241"/>
      <c r="L132" s="241">
        <f t="shared" si="1"/>
        <v>0.5</v>
      </c>
      <c r="M132" s="22"/>
    </row>
    <row r="133" spans="1:13" s="71" customFormat="1" ht="12.75">
      <c r="A133" s="22">
        <v>392</v>
      </c>
      <c r="B133" s="47" t="s">
        <v>1111</v>
      </c>
      <c r="C133" s="151" t="s">
        <v>1112</v>
      </c>
      <c r="D133" s="55"/>
      <c r="E133" s="107" t="s">
        <v>1090</v>
      </c>
      <c r="F133" s="242"/>
      <c r="G133" s="22"/>
      <c r="H133" s="47" t="s">
        <v>729</v>
      </c>
      <c r="I133" s="241">
        <v>0.167</v>
      </c>
      <c r="J133" s="55"/>
      <c r="K133" s="241"/>
      <c r="L133" s="241">
        <f t="shared" si="1"/>
        <v>0.167</v>
      </c>
      <c r="M133" s="22"/>
    </row>
    <row r="134" spans="1:13" s="71" customFormat="1" ht="12.75">
      <c r="A134" s="22">
        <v>409</v>
      </c>
      <c r="B134" s="107" t="s">
        <v>2287</v>
      </c>
      <c r="C134" s="47" t="s">
        <v>234</v>
      </c>
      <c r="D134" s="55"/>
      <c r="E134" s="107" t="s">
        <v>878</v>
      </c>
      <c r="F134" s="55"/>
      <c r="G134" s="22"/>
      <c r="H134" s="107" t="s">
        <v>1493</v>
      </c>
      <c r="I134" s="55">
        <v>0.16666666666666666</v>
      </c>
      <c r="J134" s="94"/>
      <c r="K134" s="241"/>
      <c r="L134" s="241">
        <f t="shared" si="1"/>
        <v>0.16666666666666666</v>
      </c>
      <c r="M134" s="22"/>
    </row>
    <row r="135" spans="1:13" s="71" customFormat="1" ht="12.75">
      <c r="A135" s="22">
        <v>438</v>
      </c>
      <c r="B135" s="47" t="s">
        <v>914</v>
      </c>
      <c r="C135" s="151" t="s">
        <v>234</v>
      </c>
      <c r="D135" s="55"/>
      <c r="E135" s="107" t="s">
        <v>881</v>
      </c>
      <c r="F135" s="242"/>
      <c r="G135" s="22"/>
      <c r="H135" s="47" t="s">
        <v>713</v>
      </c>
      <c r="I135" s="241">
        <v>0.125</v>
      </c>
      <c r="J135" s="55"/>
      <c r="K135" s="241"/>
      <c r="L135" s="241">
        <f aca="true" t="shared" si="2" ref="L135:L198">K135+I135+G135</f>
        <v>0.125</v>
      </c>
      <c r="M135" s="22"/>
    </row>
    <row r="136" spans="1:15" s="71" customFormat="1" ht="12.75">
      <c r="A136" s="22">
        <v>439</v>
      </c>
      <c r="B136" s="47" t="s">
        <v>1136</v>
      </c>
      <c r="C136" s="151" t="s">
        <v>234</v>
      </c>
      <c r="D136" s="55"/>
      <c r="E136" s="107" t="s">
        <v>1063</v>
      </c>
      <c r="F136" s="242"/>
      <c r="G136" s="22"/>
      <c r="H136" s="47" t="s">
        <v>713</v>
      </c>
      <c r="I136" s="241">
        <v>0.125</v>
      </c>
      <c r="J136" s="55"/>
      <c r="K136" s="241"/>
      <c r="L136" s="241">
        <f t="shared" si="2"/>
        <v>0.125</v>
      </c>
      <c r="M136" s="22"/>
      <c r="O136" s="67"/>
    </row>
    <row r="137" spans="1:16" s="250" customFormat="1" ht="12.75">
      <c r="A137" s="22">
        <v>535</v>
      </c>
      <c r="B137" s="47" t="s">
        <v>953</v>
      </c>
      <c r="C137" s="151" t="s">
        <v>234</v>
      </c>
      <c r="D137" s="55"/>
      <c r="E137" s="107" t="s">
        <v>926</v>
      </c>
      <c r="F137" s="242"/>
      <c r="G137" s="22"/>
      <c r="H137" s="47" t="s">
        <v>719</v>
      </c>
      <c r="I137" s="241">
        <v>0.1</v>
      </c>
      <c r="J137" s="55"/>
      <c r="K137" s="241"/>
      <c r="L137" s="241">
        <f t="shared" si="2"/>
        <v>0.1</v>
      </c>
      <c r="M137" s="22"/>
      <c r="N137" s="71"/>
      <c r="O137" s="71"/>
      <c r="P137" s="71"/>
    </row>
    <row r="138" spans="1:13" s="71" customFormat="1" ht="12.75">
      <c r="A138" s="22">
        <v>536</v>
      </c>
      <c r="B138" s="47" t="s">
        <v>1080</v>
      </c>
      <c r="C138" s="151" t="s">
        <v>1081</v>
      </c>
      <c r="D138" s="55"/>
      <c r="E138" s="107" t="s">
        <v>1074</v>
      </c>
      <c r="F138" s="242"/>
      <c r="G138" s="22"/>
      <c r="H138" s="47" t="s">
        <v>719</v>
      </c>
      <c r="I138" s="241">
        <v>0.1</v>
      </c>
      <c r="J138" s="55"/>
      <c r="K138" s="241"/>
      <c r="L138" s="241">
        <f t="shared" si="2"/>
        <v>0.1</v>
      </c>
      <c r="M138" s="22"/>
    </row>
    <row r="139" spans="1:13" s="71" customFormat="1" ht="12.75">
      <c r="A139" s="22">
        <v>537</v>
      </c>
      <c r="B139" s="47" t="s">
        <v>1103</v>
      </c>
      <c r="C139" s="151" t="s">
        <v>234</v>
      </c>
      <c r="D139" s="55"/>
      <c r="E139" s="107" t="s">
        <v>1090</v>
      </c>
      <c r="F139" s="242"/>
      <c r="G139" s="22"/>
      <c r="H139" s="47" t="s">
        <v>719</v>
      </c>
      <c r="I139" s="241">
        <v>0.1</v>
      </c>
      <c r="J139" s="55"/>
      <c r="K139" s="241"/>
      <c r="L139" s="241">
        <f t="shared" si="2"/>
        <v>0.1</v>
      </c>
      <c r="M139" s="22"/>
    </row>
    <row r="140" spans="1:13" s="71" customFormat="1" ht="12.75">
      <c r="A140" s="22">
        <v>410</v>
      </c>
      <c r="B140" s="107" t="s">
        <v>2288</v>
      </c>
      <c r="C140" s="47" t="s">
        <v>38</v>
      </c>
      <c r="D140" s="107" t="s">
        <v>1497</v>
      </c>
      <c r="E140" s="55"/>
      <c r="F140" s="55"/>
      <c r="G140" s="22"/>
      <c r="H140" s="107" t="s">
        <v>1493</v>
      </c>
      <c r="I140" s="55">
        <v>0.16666666666666666</v>
      </c>
      <c r="J140" s="94"/>
      <c r="K140" s="241"/>
      <c r="L140" s="241">
        <f t="shared" si="2"/>
        <v>0.16666666666666666</v>
      </c>
      <c r="M140" s="22"/>
    </row>
    <row r="141" spans="1:16" s="71" customFormat="1" ht="12.75">
      <c r="A141" s="22">
        <v>20</v>
      </c>
      <c r="B141" s="47" t="s">
        <v>1760</v>
      </c>
      <c r="C141" s="47" t="s">
        <v>38</v>
      </c>
      <c r="D141" s="270"/>
      <c r="E141" s="55" t="s">
        <v>225</v>
      </c>
      <c r="F141" s="55" t="s">
        <v>2491</v>
      </c>
      <c r="G141" s="55">
        <v>0.33</v>
      </c>
      <c r="H141" s="22"/>
      <c r="I141" s="55"/>
      <c r="J141" s="94" t="s">
        <v>521</v>
      </c>
      <c r="K141" s="9">
        <v>1.5</v>
      </c>
      <c r="L141" s="241">
        <f t="shared" si="2"/>
        <v>1.83</v>
      </c>
      <c r="M141" s="55"/>
      <c r="N141" s="250"/>
      <c r="P141" s="67"/>
    </row>
    <row r="142" spans="1:13" s="71" customFormat="1" ht="38.25">
      <c r="A142" s="22">
        <v>36</v>
      </c>
      <c r="B142" s="107" t="s">
        <v>2298</v>
      </c>
      <c r="C142" s="47" t="s">
        <v>38</v>
      </c>
      <c r="D142" s="55"/>
      <c r="E142" s="107" t="s">
        <v>920</v>
      </c>
      <c r="F142" s="94" t="s">
        <v>2634</v>
      </c>
      <c r="G142" s="22">
        <v>0.75</v>
      </c>
      <c r="H142" s="257" t="s">
        <v>2633</v>
      </c>
      <c r="I142" s="55">
        <v>0.6</v>
      </c>
      <c r="J142" s="94"/>
      <c r="K142" s="241"/>
      <c r="L142" s="241">
        <f t="shared" si="2"/>
        <v>1.35</v>
      </c>
      <c r="M142" s="22"/>
    </row>
    <row r="143" spans="1:14" s="71" customFormat="1" ht="12.75">
      <c r="A143" s="22">
        <v>85</v>
      </c>
      <c r="B143" s="245" t="s">
        <v>227</v>
      </c>
      <c r="C143" s="94" t="s">
        <v>38</v>
      </c>
      <c r="D143" s="55"/>
      <c r="E143" s="106" t="s">
        <v>225</v>
      </c>
      <c r="F143" s="244"/>
      <c r="G143" s="244"/>
      <c r="H143" s="244"/>
      <c r="I143" s="255"/>
      <c r="J143" s="55" t="s">
        <v>137</v>
      </c>
      <c r="K143" s="241">
        <v>0.8</v>
      </c>
      <c r="L143" s="241">
        <f t="shared" si="2"/>
        <v>0.8</v>
      </c>
      <c r="M143" s="245"/>
      <c r="N143" s="71" t="s">
        <v>2635</v>
      </c>
    </row>
    <row r="144" spans="1:16" s="71" customFormat="1" ht="12.75">
      <c r="A144" s="22">
        <v>86</v>
      </c>
      <c r="B144" s="47" t="s">
        <v>2251</v>
      </c>
      <c r="C144" s="47" t="s">
        <v>38</v>
      </c>
      <c r="D144" s="106"/>
      <c r="E144" s="150" t="s">
        <v>195</v>
      </c>
      <c r="F144" s="242"/>
      <c r="G144" s="22"/>
      <c r="H144" s="47"/>
      <c r="I144" s="241"/>
      <c r="J144" s="55" t="s">
        <v>505</v>
      </c>
      <c r="K144" s="241">
        <v>0.8</v>
      </c>
      <c r="L144" s="241">
        <f t="shared" si="2"/>
        <v>0.8</v>
      </c>
      <c r="M144" s="22"/>
      <c r="P144" s="67"/>
    </row>
    <row r="145" spans="1:16" ht="12.75">
      <c r="A145" s="22">
        <v>185</v>
      </c>
      <c r="B145" s="47" t="s">
        <v>227</v>
      </c>
      <c r="C145" s="94" t="s">
        <v>38</v>
      </c>
      <c r="D145" s="94"/>
      <c r="E145" s="94" t="s">
        <v>195</v>
      </c>
      <c r="F145" s="260"/>
      <c r="G145" s="244"/>
      <c r="H145" s="253"/>
      <c r="I145" s="255"/>
      <c r="J145" s="247" t="s">
        <v>122</v>
      </c>
      <c r="K145" s="249">
        <v>0.6</v>
      </c>
      <c r="L145" s="241">
        <f t="shared" si="2"/>
        <v>0.6</v>
      </c>
      <c r="M145" s="245"/>
      <c r="N145" s="71"/>
      <c r="O145" s="71"/>
      <c r="P145" s="71"/>
    </row>
    <row r="146" spans="1:16" ht="12.75">
      <c r="A146" s="22">
        <v>186</v>
      </c>
      <c r="B146" s="47" t="s">
        <v>2222</v>
      </c>
      <c r="C146" s="47" t="s">
        <v>38</v>
      </c>
      <c r="D146" s="55"/>
      <c r="E146" s="150" t="s">
        <v>485</v>
      </c>
      <c r="F146" s="244"/>
      <c r="G146" s="244"/>
      <c r="H146" s="244"/>
      <c r="I146" s="244"/>
      <c r="J146" s="47" t="s">
        <v>483</v>
      </c>
      <c r="K146" s="249">
        <v>0.6</v>
      </c>
      <c r="L146" s="241">
        <f t="shared" si="2"/>
        <v>0.6</v>
      </c>
      <c r="M146" s="245"/>
      <c r="N146" s="71"/>
      <c r="O146" s="71"/>
      <c r="P146" s="71"/>
    </row>
    <row r="147" spans="1:16" ht="12.75">
      <c r="A147" s="22">
        <v>187</v>
      </c>
      <c r="B147" s="47" t="s">
        <v>275</v>
      </c>
      <c r="C147" s="55" t="s">
        <v>38</v>
      </c>
      <c r="D147" s="106"/>
      <c r="E147" s="94" t="s">
        <v>195</v>
      </c>
      <c r="F147" s="139"/>
      <c r="G147" s="55"/>
      <c r="H147" s="55"/>
      <c r="I147" s="110"/>
      <c r="J147" s="247" t="s">
        <v>122</v>
      </c>
      <c r="K147" s="249">
        <v>0.6</v>
      </c>
      <c r="L147" s="241">
        <f t="shared" si="2"/>
        <v>0.6</v>
      </c>
      <c r="M147" s="47"/>
      <c r="N147" s="71"/>
      <c r="O147" s="71"/>
      <c r="P147" s="71"/>
    </row>
    <row r="148" spans="1:16" ht="12.75">
      <c r="A148" s="22">
        <v>188</v>
      </c>
      <c r="B148" s="245" t="s">
        <v>275</v>
      </c>
      <c r="C148" s="94" t="s">
        <v>38</v>
      </c>
      <c r="D148" s="94"/>
      <c r="E148" s="106" t="s">
        <v>225</v>
      </c>
      <c r="F148" s="244"/>
      <c r="G148" s="244"/>
      <c r="H148" s="244"/>
      <c r="I148" s="244"/>
      <c r="J148" s="247" t="s">
        <v>122</v>
      </c>
      <c r="K148" s="241">
        <v>0.6</v>
      </c>
      <c r="L148" s="241">
        <f t="shared" si="2"/>
        <v>0.6</v>
      </c>
      <c r="M148" s="245"/>
      <c r="O148" s="164"/>
      <c r="P148" s="71"/>
    </row>
    <row r="149" spans="1:16" ht="12.75">
      <c r="A149" s="22">
        <v>276</v>
      </c>
      <c r="B149" s="47" t="s">
        <v>227</v>
      </c>
      <c r="C149" s="151" t="s">
        <v>38</v>
      </c>
      <c r="D149" s="55"/>
      <c r="E149" s="107" t="s">
        <v>926</v>
      </c>
      <c r="F149" s="242"/>
      <c r="G149" s="22"/>
      <c r="H149" s="47" t="s">
        <v>736</v>
      </c>
      <c r="I149" s="241">
        <v>0.5</v>
      </c>
      <c r="J149" s="55"/>
      <c r="K149" s="241"/>
      <c r="L149" s="241">
        <f t="shared" si="2"/>
        <v>0.5</v>
      </c>
      <c r="M149" s="22"/>
      <c r="N149" s="71"/>
      <c r="O149" s="71"/>
      <c r="P149" s="71"/>
    </row>
    <row r="150" spans="1:16" ht="12.75">
      <c r="A150" s="22">
        <v>277</v>
      </c>
      <c r="B150" s="47" t="s">
        <v>998</v>
      </c>
      <c r="C150" s="151" t="s">
        <v>38</v>
      </c>
      <c r="D150" s="55"/>
      <c r="E150" s="107" t="s">
        <v>988</v>
      </c>
      <c r="F150" s="242"/>
      <c r="G150" s="22"/>
      <c r="H150" s="47" t="s">
        <v>736</v>
      </c>
      <c r="I150" s="241">
        <v>0.5</v>
      </c>
      <c r="J150" s="55"/>
      <c r="K150" s="241"/>
      <c r="L150" s="241">
        <f t="shared" si="2"/>
        <v>0.5</v>
      </c>
      <c r="M150" s="22"/>
      <c r="N150" s="71"/>
      <c r="O150" s="71"/>
      <c r="P150" s="71"/>
    </row>
    <row r="151" spans="1:16" ht="12.75">
      <c r="A151" s="22">
        <v>347</v>
      </c>
      <c r="B151" s="47" t="s">
        <v>1012</v>
      </c>
      <c r="C151" s="151" t="s">
        <v>1013</v>
      </c>
      <c r="D151" s="55"/>
      <c r="E151" s="107" t="s">
        <v>734</v>
      </c>
      <c r="F151" s="242"/>
      <c r="G151" s="22"/>
      <c r="H151" s="47" t="s">
        <v>802</v>
      </c>
      <c r="I151" s="241">
        <v>0.25</v>
      </c>
      <c r="J151" s="55"/>
      <c r="K151" s="241"/>
      <c r="L151" s="241">
        <f t="shared" si="2"/>
        <v>0.25</v>
      </c>
      <c r="M151" s="22"/>
      <c r="N151" s="71"/>
      <c r="O151" s="71"/>
      <c r="P151" s="71"/>
    </row>
    <row r="152" spans="1:16" ht="12.75">
      <c r="A152" s="22">
        <v>348</v>
      </c>
      <c r="B152" s="47" t="s">
        <v>275</v>
      </c>
      <c r="C152" s="151" t="s">
        <v>38</v>
      </c>
      <c r="D152" s="55"/>
      <c r="E152" s="107" t="s">
        <v>920</v>
      </c>
      <c r="F152" s="242"/>
      <c r="G152" s="22"/>
      <c r="H152" s="47" t="s">
        <v>802</v>
      </c>
      <c r="I152" s="241">
        <v>0.25</v>
      </c>
      <c r="J152" s="55"/>
      <c r="K152" s="241"/>
      <c r="L152" s="241">
        <f t="shared" si="2"/>
        <v>0.25</v>
      </c>
      <c r="M152" s="22"/>
      <c r="N152" s="71"/>
      <c r="O152" s="71"/>
      <c r="P152" s="71"/>
    </row>
    <row r="153" spans="1:16" ht="12.75">
      <c r="A153" s="22">
        <v>349</v>
      </c>
      <c r="B153" s="47" t="s">
        <v>1016</v>
      </c>
      <c r="C153" s="151" t="s">
        <v>38</v>
      </c>
      <c r="D153" s="55"/>
      <c r="E153" s="107" t="s">
        <v>734</v>
      </c>
      <c r="F153" s="242"/>
      <c r="G153" s="22"/>
      <c r="H153" s="47" t="s">
        <v>802</v>
      </c>
      <c r="I153" s="241">
        <v>0.25</v>
      </c>
      <c r="J153" s="55"/>
      <c r="K153" s="241"/>
      <c r="L153" s="241">
        <f t="shared" si="2"/>
        <v>0.25</v>
      </c>
      <c r="M153" s="22"/>
      <c r="N153" s="71"/>
      <c r="O153" s="71"/>
      <c r="P153" s="71"/>
    </row>
    <row r="154" spans="1:16" ht="12.75">
      <c r="A154" s="22">
        <v>393</v>
      </c>
      <c r="B154" s="47" t="s">
        <v>970</v>
      </c>
      <c r="C154" s="151" t="s">
        <v>38</v>
      </c>
      <c r="D154" s="55"/>
      <c r="E154" s="107" t="s">
        <v>801</v>
      </c>
      <c r="F154" s="242"/>
      <c r="G154" s="22"/>
      <c r="H154" s="47" t="s">
        <v>729</v>
      </c>
      <c r="I154" s="241">
        <v>0.167</v>
      </c>
      <c r="J154" s="55"/>
      <c r="K154" s="241"/>
      <c r="L154" s="241">
        <f t="shared" si="2"/>
        <v>0.167</v>
      </c>
      <c r="M154" s="22"/>
      <c r="N154" s="71"/>
      <c r="P154" s="71"/>
    </row>
    <row r="155" spans="1:16" ht="12.75">
      <c r="A155" s="22">
        <v>394</v>
      </c>
      <c r="B155" s="47" t="s">
        <v>1039</v>
      </c>
      <c r="C155" s="151" t="s">
        <v>38</v>
      </c>
      <c r="D155" s="55"/>
      <c r="E155" s="138" t="s">
        <v>1024</v>
      </c>
      <c r="F155" s="242"/>
      <c r="G155" s="22"/>
      <c r="H155" s="47" t="s">
        <v>729</v>
      </c>
      <c r="I155" s="241">
        <v>0.167</v>
      </c>
      <c r="J155" s="55"/>
      <c r="K155" s="241"/>
      <c r="L155" s="241">
        <f t="shared" si="2"/>
        <v>0.167</v>
      </c>
      <c r="M155" s="22"/>
      <c r="N155" s="71"/>
      <c r="O155" s="164"/>
      <c r="P155" s="71"/>
    </row>
    <row r="156" spans="1:16" ht="12.75">
      <c r="A156" s="22">
        <v>440</v>
      </c>
      <c r="B156" s="47" t="s">
        <v>1066</v>
      </c>
      <c r="C156" s="151" t="s">
        <v>38</v>
      </c>
      <c r="D156" s="55"/>
      <c r="E156" s="107" t="s">
        <v>1026</v>
      </c>
      <c r="F156" s="242"/>
      <c r="G156" s="22"/>
      <c r="H156" s="47" t="s">
        <v>713</v>
      </c>
      <c r="I156" s="241">
        <v>0.125</v>
      </c>
      <c r="J156" s="55"/>
      <c r="K156" s="241"/>
      <c r="L156" s="241">
        <f t="shared" si="2"/>
        <v>0.125</v>
      </c>
      <c r="M156" s="22"/>
      <c r="N156" s="71"/>
      <c r="P156" s="71"/>
    </row>
    <row r="157" spans="1:16" ht="12.75">
      <c r="A157" s="22">
        <v>538</v>
      </c>
      <c r="B157" s="47" t="s">
        <v>907</v>
      </c>
      <c r="C157" s="151" t="s">
        <v>38</v>
      </c>
      <c r="D157" s="55"/>
      <c r="E157" s="107" t="s">
        <v>734</v>
      </c>
      <c r="F157" s="242"/>
      <c r="G157" s="22"/>
      <c r="H157" s="47" t="s">
        <v>719</v>
      </c>
      <c r="I157" s="241">
        <v>0.1</v>
      </c>
      <c r="J157" s="55"/>
      <c r="K157" s="241"/>
      <c r="L157" s="241">
        <f t="shared" si="2"/>
        <v>0.1</v>
      </c>
      <c r="M157" s="22"/>
      <c r="N157" s="71"/>
      <c r="P157" s="71"/>
    </row>
    <row r="158" spans="1:16" ht="12.75">
      <c r="A158" s="22">
        <v>539</v>
      </c>
      <c r="B158" s="47" t="s">
        <v>275</v>
      </c>
      <c r="C158" s="151" t="s">
        <v>38</v>
      </c>
      <c r="D158" s="55"/>
      <c r="E158" s="107" t="s">
        <v>1110</v>
      </c>
      <c r="F158" s="242"/>
      <c r="G158" s="22"/>
      <c r="H158" s="47" t="s">
        <v>719</v>
      </c>
      <c r="I158" s="241">
        <v>0.1</v>
      </c>
      <c r="J158" s="55"/>
      <c r="K158" s="241"/>
      <c r="L158" s="241">
        <f t="shared" si="2"/>
        <v>0.1</v>
      </c>
      <c r="M158" s="22"/>
      <c r="N158" s="71"/>
      <c r="P158" s="71"/>
    </row>
    <row r="159" spans="1:16" ht="12.75">
      <c r="A159" s="22">
        <v>540</v>
      </c>
      <c r="B159" s="107" t="s">
        <v>2078</v>
      </c>
      <c r="C159" s="47" t="s">
        <v>38</v>
      </c>
      <c r="D159" s="55"/>
      <c r="E159" s="107" t="s">
        <v>920</v>
      </c>
      <c r="F159" s="55"/>
      <c r="G159" s="22"/>
      <c r="H159" s="107" t="s">
        <v>1486</v>
      </c>
      <c r="I159" s="55">
        <v>0.1</v>
      </c>
      <c r="J159" s="94"/>
      <c r="K159" s="241"/>
      <c r="L159" s="241">
        <f t="shared" si="2"/>
        <v>0.1</v>
      </c>
      <c r="M159" s="22"/>
      <c r="N159" s="71"/>
      <c r="O159" s="71"/>
      <c r="P159" s="71"/>
    </row>
    <row r="160" spans="1:15" ht="12.75">
      <c r="A160" s="22">
        <v>661</v>
      </c>
      <c r="B160" s="107" t="s">
        <v>1732</v>
      </c>
      <c r="C160" s="47" t="s">
        <v>38</v>
      </c>
      <c r="D160" s="55"/>
      <c r="E160" s="107" t="s">
        <v>1489</v>
      </c>
      <c r="F160" s="55"/>
      <c r="G160" s="22"/>
      <c r="H160" s="107" t="s">
        <v>1488</v>
      </c>
      <c r="I160" s="55">
        <v>0.08333333333333333</v>
      </c>
      <c r="J160" s="94"/>
      <c r="K160" s="241"/>
      <c r="L160" s="241">
        <f t="shared" si="2"/>
        <v>0.08333333333333333</v>
      </c>
      <c r="M160" s="22"/>
      <c r="N160" s="2"/>
      <c r="O160" s="71"/>
    </row>
    <row r="161" spans="1:15" ht="12.75">
      <c r="A161" s="22">
        <v>189</v>
      </c>
      <c r="B161" s="47" t="s">
        <v>2243</v>
      </c>
      <c r="C161" s="47" t="s">
        <v>361</v>
      </c>
      <c r="D161" s="55"/>
      <c r="E161" s="150" t="s">
        <v>493</v>
      </c>
      <c r="F161" s="260"/>
      <c r="G161" s="244"/>
      <c r="H161" s="253"/>
      <c r="I161" s="244"/>
      <c r="J161" s="47" t="s">
        <v>483</v>
      </c>
      <c r="K161" s="249">
        <v>0.6</v>
      </c>
      <c r="L161" s="241">
        <f t="shared" si="2"/>
        <v>0.6</v>
      </c>
      <c r="M161" s="245"/>
      <c r="N161" s="71"/>
      <c r="O161" s="71"/>
    </row>
    <row r="162" spans="1:13" s="71" customFormat="1" ht="12.75">
      <c r="A162" s="22">
        <v>441</v>
      </c>
      <c r="B162" s="47" t="s">
        <v>979</v>
      </c>
      <c r="C162" s="151" t="s">
        <v>361</v>
      </c>
      <c r="D162" s="55"/>
      <c r="E162" s="107" t="s">
        <v>959</v>
      </c>
      <c r="F162" s="242"/>
      <c r="G162" s="22"/>
      <c r="H162" s="47" t="s">
        <v>713</v>
      </c>
      <c r="I162" s="241">
        <v>0.125</v>
      </c>
      <c r="J162" s="55"/>
      <c r="K162" s="241"/>
      <c r="L162" s="241">
        <f t="shared" si="2"/>
        <v>0.125</v>
      </c>
      <c r="M162" s="22"/>
    </row>
    <row r="163" spans="1:13" s="71" customFormat="1" ht="12.75">
      <c r="A163" s="22">
        <v>23</v>
      </c>
      <c r="B163" s="47" t="s">
        <v>126</v>
      </c>
      <c r="C163" s="94" t="s">
        <v>127</v>
      </c>
      <c r="D163" s="55" t="s">
        <v>128</v>
      </c>
      <c r="E163" s="94"/>
      <c r="F163" s="260"/>
      <c r="G163" s="244"/>
      <c r="H163" s="244"/>
      <c r="I163" s="247"/>
      <c r="J163" s="247" t="s">
        <v>129</v>
      </c>
      <c r="K163" s="249">
        <v>1.5</v>
      </c>
      <c r="L163" s="241">
        <f t="shared" si="2"/>
        <v>1.5</v>
      </c>
      <c r="M163" s="245"/>
    </row>
    <row r="164" spans="1:13" s="71" customFormat="1" ht="12.75">
      <c r="A164" s="22">
        <v>190</v>
      </c>
      <c r="B164" s="47" t="s">
        <v>311</v>
      </c>
      <c r="C164" s="94" t="s">
        <v>127</v>
      </c>
      <c r="D164" s="94" t="s">
        <v>312</v>
      </c>
      <c r="E164" s="244"/>
      <c r="F164" s="244"/>
      <c r="G164" s="244"/>
      <c r="H164" s="254"/>
      <c r="I164" s="244"/>
      <c r="J164" s="247" t="s">
        <v>122</v>
      </c>
      <c r="K164" s="241">
        <v>0.6</v>
      </c>
      <c r="L164" s="241">
        <f t="shared" si="2"/>
        <v>0.6</v>
      </c>
      <c r="M164" s="245"/>
    </row>
    <row r="165" spans="1:13" s="71" customFormat="1" ht="12.75">
      <c r="A165" s="22">
        <v>443</v>
      </c>
      <c r="B165" s="107" t="s">
        <v>1849</v>
      </c>
      <c r="C165" s="47" t="s">
        <v>127</v>
      </c>
      <c r="D165" s="107" t="s">
        <v>1502</v>
      </c>
      <c r="E165" s="55"/>
      <c r="F165" s="55"/>
      <c r="G165" s="22"/>
      <c r="H165" s="107" t="s">
        <v>1501</v>
      </c>
      <c r="I165" s="55">
        <v>0.125</v>
      </c>
      <c r="J165" s="94"/>
      <c r="K165" s="241"/>
      <c r="L165" s="241">
        <f t="shared" si="2"/>
        <v>0.125</v>
      </c>
      <c r="M165" s="22"/>
    </row>
    <row r="166" spans="1:14" s="71" customFormat="1" ht="12.75">
      <c r="A166" s="22">
        <v>442</v>
      </c>
      <c r="B166" s="47" t="s">
        <v>50</v>
      </c>
      <c r="C166" s="151" t="s">
        <v>127</v>
      </c>
      <c r="D166" s="55"/>
      <c r="E166" s="107" t="s">
        <v>1074</v>
      </c>
      <c r="F166" s="242"/>
      <c r="G166" s="22"/>
      <c r="H166" s="47" t="s">
        <v>713</v>
      </c>
      <c r="I166" s="241">
        <v>0.125</v>
      </c>
      <c r="J166" s="55"/>
      <c r="K166" s="241"/>
      <c r="L166" s="241">
        <f t="shared" si="2"/>
        <v>0.125</v>
      </c>
      <c r="M166" s="22"/>
      <c r="N166" s="21"/>
    </row>
    <row r="167" spans="1:14" s="71" customFormat="1" ht="25.5">
      <c r="A167" s="22">
        <v>278</v>
      </c>
      <c r="B167" s="10" t="s">
        <v>2269</v>
      </c>
      <c r="C167" s="47" t="s">
        <v>144</v>
      </c>
      <c r="D167" s="94" t="s">
        <v>573</v>
      </c>
      <c r="E167" s="106"/>
      <c r="F167" s="244"/>
      <c r="G167" s="244"/>
      <c r="H167" s="94" t="s">
        <v>575</v>
      </c>
      <c r="I167" s="110">
        <v>0.5</v>
      </c>
      <c r="J167" s="244"/>
      <c r="K167" s="249"/>
      <c r="L167" s="241">
        <f t="shared" si="2"/>
        <v>0.5</v>
      </c>
      <c r="M167" s="245"/>
      <c r="N167" s="21"/>
    </row>
    <row r="168" spans="1:15" s="71" customFormat="1" ht="25.5">
      <c r="A168" s="22">
        <v>13</v>
      </c>
      <c r="B168" s="47" t="s">
        <v>2238</v>
      </c>
      <c r="C168" s="47" t="s">
        <v>144</v>
      </c>
      <c r="D168" s="55"/>
      <c r="E168" s="106" t="s">
        <v>489</v>
      </c>
      <c r="F168" s="154" t="s">
        <v>609</v>
      </c>
      <c r="G168" s="244">
        <v>1</v>
      </c>
      <c r="H168" s="253"/>
      <c r="I168" s="244"/>
      <c r="J168" s="10" t="s">
        <v>2308</v>
      </c>
      <c r="K168" s="249">
        <v>1.33</v>
      </c>
      <c r="L168" s="241">
        <f t="shared" si="2"/>
        <v>2.33</v>
      </c>
      <c r="M168" s="245" t="s">
        <v>2145</v>
      </c>
      <c r="N168" s="21"/>
      <c r="O168" s="164"/>
    </row>
    <row r="169" spans="1:16" ht="12.75">
      <c r="A169" s="22">
        <v>122</v>
      </c>
      <c r="B169" s="47" t="s">
        <v>177</v>
      </c>
      <c r="C169" s="94" t="s">
        <v>144</v>
      </c>
      <c r="D169" s="94"/>
      <c r="E169" s="106" t="s">
        <v>178</v>
      </c>
      <c r="F169" s="248"/>
      <c r="G169" s="55"/>
      <c r="H169" s="55"/>
      <c r="I169" s="110"/>
      <c r="J169" s="244" t="s">
        <v>96</v>
      </c>
      <c r="K169" s="249">
        <v>0.75</v>
      </c>
      <c r="L169" s="241">
        <f t="shared" si="2"/>
        <v>0.75</v>
      </c>
      <c r="M169" s="47"/>
      <c r="N169" s="21"/>
      <c r="O169" s="164"/>
      <c r="P169" s="71"/>
    </row>
    <row r="170" spans="1:16" ht="12.75">
      <c r="A170" s="22">
        <v>191</v>
      </c>
      <c r="B170" s="47" t="s">
        <v>319</v>
      </c>
      <c r="C170" s="94" t="s">
        <v>144</v>
      </c>
      <c r="D170" s="94"/>
      <c r="E170" s="251" t="s">
        <v>225</v>
      </c>
      <c r="F170" s="260"/>
      <c r="G170" s="244"/>
      <c r="H170" s="244"/>
      <c r="I170" s="247"/>
      <c r="J170" s="247" t="s">
        <v>122</v>
      </c>
      <c r="K170" s="249">
        <v>0.6</v>
      </c>
      <c r="L170" s="241">
        <f t="shared" si="2"/>
        <v>0.6</v>
      </c>
      <c r="M170" s="245"/>
      <c r="N170" s="21"/>
      <c r="O170" s="71"/>
      <c r="P170" s="71"/>
    </row>
    <row r="171" spans="1:16" ht="12.75">
      <c r="A171" s="22">
        <v>192</v>
      </c>
      <c r="B171" s="157" t="s">
        <v>1795</v>
      </c>
      <c r="C171" s="47" t="s">
        <v>144</v>
      </c>
      <c r="D171" s="258"/>
      <c r="E171" s="150" t="s">
        <v>484</v>
      </c>
      <c r="F171" s="260"/>
      <c r="G171" s="244"/>
      <c r="H171" s="244"/>
      <c r="I171" s="247"/>
      <c r="J171" s="47" t="s">
        <v>483</v>
      </c>
      <c r="K171" s="249">
        <v>0.6</v>
      </c>
      <c r="L171" s="241">
        <f t="shared" si="2"/>
        <v>0.6</v>
      </c>
      <c r="M171" s="245"/>
      <c r="N171" s="21"/>
      <c r="O171" s="71"/>
      <c r="P171" s="71"/>
    </row>
    <row r="172" spans="1:16" ht="12.75">
      <c r="A172" s="22">
        <v>193</v>
      </c>
      <c r="B172" s="245" t="s">
        <v>143</v>
      </c>
      <c r="C172" s="55" t="s">
        <v>144</v>
      </c>
      <c r="D172" s="106"/>
      <c r="E172" s="258" t="s">
        <v>139</v>
      </c>
      <c r="F172" s="139"/>
      <c r="G172" s="55"/>
      <c r="H172" s="55"/>
      <c r="I172" s="110"/>
      <c r="J172" s="244" t="s">
        <v>122</v>
      </c>
      <c r="K172" s="249">
        <v>0.6</v>
      </c>
      <c r="L172" s="241">
        <f t="shared" si="2"/>
        <v>0.6</v>
      </c>
      <c r="M172" s="47"/>
      <c r="P172" s="250"/>
    </row>
    <row r="173" spans="1:15" ht="12.75">
      <c r="A173" s="22">
        <v>350</v>
      </c>
      <c r="B173" s="107" t="s">
        <v>2274</v>
      </c>
      <c r="C173" s="47" t="s">
        <v>144</v>
      </c>
      <c r="D173" s="106"/>
      <c r="E173" s="107" t="s">
        <v>1510</v>
      </c>
      <c r="F173" s="55"/>
      <c r="G173" s="22"/>
      <c r="H173" s="107" t="s">
        <v>1490</v>
      </c>
      <c r="I173" s="55">
        <v>0.25</v>
      </c>
      <c r="J173" s="94"/>
      <c r="K173" s="241"/>
      <c r="L173" s="241">
        <f t="shared" si="2"/>
        <v>0.25</v>
      </c>
      <c r="M173" s="22"/>
      <c r="N173" s="21"/>
      <c r="O173" s="71"/>
    </row>
    <row r="174" spans="1:14" ht="25.5">
      <c r="A174" s="22">
        <v>385</v>
      </c>
      <c r="B174" s="47" t="s">
        <v>923</v>
      </c>
      <c r="C174" s="151" t="s">
        <v>144</v>
      </c>
      <c r="D174" s="55"/>
      <c r="E174" s="107" t="s">
        <v>920</v>
      </c>
      <c r="F174" s="242"/>
      <c r="G174" s="22"/>
      <c r="H174" s="10" t="s">
        <v>2304</v>
      </c>
      <c r="I174" s="241">
        <v>0.2</v>
      </c>
      <c r="J174" s="55"/>
      <c r="K174" s="241"/>
      <c r="L174" s="241">
        <f t="shared" si="2"/>
        <v>0.2</v>
      </c>
      <c r="M174" s="22"/>
      <c r="N174" s="71"/>
    </row>
    <row r="175" spans="1:15" ht="12.75">
      <c r="A175" s="22">
        <v>541</v>
      </c>
      <c r="B175" s="47" t="s">
        <v>1009</v>
      </c>
      <c r="C175" s="151" t="s">
        <v>144</v>
      </c>
      <c r="D175" s="55"/>
      <c r="E175" s="107" t="s">
        <v>734</v>
      </c>
      <c r="F175" s="242"/>
      <c r="G175" s="22"/>
      <c r="H175" s="47" t="s">
        <v>719</v>
      </c>
      <c r="I175" s="241">
        <v>0.1</v>
      </c>
      <c r="J175" s="55"/>
      <c r="K175" s="241"/>
      <c r="L175" s="241">
        <f t="shared" si="2"/>
        <v>0.1</v>
      </c>
      <c r="M175" s="22"/>
      <c r="N175" s="71"/>
      <c r="O175" s="71"/>
    </row>
    <row r="176" spans="1:16" ht="12.75">
      <c r="A176" s="22">
        <v>542</v>
      </c>
      <c r="B176" s="47" t="s">
        <v>1092</v>
      </c>
      <c r="C176" s="151" t="s">
        <v>144</v>
      </c>
      <c r="D176" s="55"/>
      <c r="E176" s="107" t="s">
        <v>1090</v>
      </c>
      <c r="F176" s="242"/>
      <c r="G176" s="22"/>
      <c r="H176" s="47" t="s">
        <v>719</v>
      </c>
      <c r="I176" s="241">
        <v>0.1</v>
      </c>
      <c r="J176" s="55"/>
      <c r="K176" s="241"/>
      <c r="L176" s="241">
        <f t="shared" si="2"/>
        <v>0.1</v>
      </c>
      <c r="M176" s="22"/>
      <c r="N176" s="71"/>
      <c r="O176" s="71"/>
      <c r="P176" s="71"/>
    </row>
    <row r="177" spans="1:15" ht="12.75">
      <c r="A177" s="22">
        <v>56</v>
      </c>
      <c r="B177" s="157" t="s">
        <v>2254</v>
      </c>
      <c r="C177" s="47" t="s">
        <v>2213</v>
      </c>
      <c r="D177" s="55"/>
      <c r="E177" s="94" t="s">
        <v>178</v>
      </c>
      <c r="F177" s="244"/>
      <c r="G177" s="244"/>
      <c r="H177" s="244"/>
      <c r="I177" s="244"/>
      <c r="J177" s="55" t="s">
        <v>507</v>
      </c>
      <c r="K177" s="249">
        <v>1</v>
      </c>
      <c r="L177" s="241">
        <f t="shared" si="2"/>
        <v>1</v>
      </c>
      <c r="M177" s="245"/>
      <c r="N177" s="71"/>
      <c r="O177" s="71"/>
    </row>
    <row r="178" spans="1:15" ht="12.75">
      <c r="A178" s="22">
        <v>59</v>
      </c>
      <c r="B178" s="47" t="s">
        <v>207</v>
      </c>
      <c r="C178" s="94" t="s">
        <v>115</v>
      </c>
      <c r="D178" s="244" t="s">
        <v>188</v>
      </c>
      <c r="E178" s="258"/>
      <c r="F178" s="260"/>
      <c r="G178" s="244"/>
      <c r="H178" s="244"/>
      <c r="I178" s="247"/>
      <c r="J178" s="247" t="s">
        <v>79</v>
      </c>
      <c r="K178" s="249">
        <v>1</v>
      </c>
      <c r="L178" s="241">
        <f t="shared" si="2"/>
        <v>1</v>
      </c>
      <c r="M178" s="245"/>
      <c r="N178" s="71"/>
      <c r="O178" s="71"/>
    </row>
    <row r="179" spans="1:15" ht="25.5">
      <c r="A179" s="22">
        <v>58</v>
      </c>
      <c r="B179" s="47" t="s">
        <v>36</v>
      </c>
      <c r="C179" s="47" t="s">
        <v>115</v>
      </c>
      <c r="D179" s="106" t="s">
        <v>460</v>
      </c>
      <c r="E179" s="106"/>
      <c r="F179" s="242"/>
      <c r="G179" s="22"/>
      <c r="H179" s="47"/>
      <c r="I179" s="241"/>
      <c r="J179" s="94" t="s">
        <v>596</v>
      </c>
      <c r="K179" s="241">
        <v>1</v>
      </c>
      <c r="L179" s="241">
        <f t="shared" si="2"/>
        <v>1</v>
      </c>
      <c r="M179" s="22"/>
      <c r="N179" s="71"/>
      <c r="O179" s="71"/>
    </row>
    <row r="180" spans="1:15" ht="12.75">
      <c r="A180" s="22">
        <v>88</v>
      </c>
      <c r="B180" s="47" t="s">
        <v>133</v>
      </c>
      <c r="C180" s="253" t="s">
        <v>115</v>
      </c>
      <c r="D180" s="251" t="s">
        <v>134</v>
      </c>
      <c r="E180" s="258"/>
      <c r="F180" s="244"/>
      <c r="G180" s="244"/>
      <c r="H180" s="244"/>
      <c r="I180" s="244"/>
      <c r="J180" s="247" t="s">
        <v>137</v>
      </c>
      <c r="K180" s="249">
        <v>0.8</v>
      </c>
      <c r="L180" s="241">
        <f t="shared" si="2"/>
        <v>0.8</v>
      </c>
      <c r="M180" s="245"/>
      <c r="N180" s="2"/>
      <c r="O180" s="71"/>
    </row>
    <row r="181" spans="1:15" ht="12.75">
      <c r="A181" s="22">
        <v>279</v>
      </c>
      <c r="B181" s="107" t="s">
        <v>2290</v>
      </c>
      <c r="C181" s="47" t="s">
        <v>115</v>
      </c>
      <c r="D181" s="107" t="s">
        <v>1495</v>
      </c>
      <c r="E181" s="55"/>
      <c r="F181" s="55"/>
      <c r="G181" s="22"/>
      <c r="H181" s="107" t="s">
        <v>1491</v>
      </c>
      <c r="I181" s="55">
        <v>0.5</v>
      </c>
      <c r="J181" s="94"/>
      <c r="K181" s="241"/>
      <c r="L181" s="241">
        <f t="shared" si="2"/>
        <v>0.5</v>
      </c>
      <c r="M181" s="22"/>
      <c r="N181" s="71"/>
      <c r="O181" s="71"/>
    </row>
    <row r="182" spans="1:15" ht="51">
      <c r="A182" s="22">
        <v>19</v>
      </c>
      <c r="B182" s="245" t="s">
        <v>203</v>
      </c>
      <c r="C182" s="94" t="s">
        <v>115</v>
      </c>
      <c r="D182" s="55"/>
      <c r="E182" s="94" t="s">
        <v>199</v>
      </c>
      <c r="F182" s="271"/>
      <c r="G182" s="244"/>
      <c r="H182" s="107" t="s">
        <v>1486</v>
      </c>
      <c r="I182" s="255">
        <v>0.1</v>
      </c>
      <c r="J182" s="94" t="s">
        <v>2309</v>
      </c>
      <c r="K182" s="241">
        <v>1.75</v>
      </c>
      <c r="L182" s="241">
        <f t="shared" si="2"/>
        <v>1.85</v>
      </c>
      <c r="M182" s="245"/>
      <c r="N182" s="71"/>
      <c r="O182" s="71"/>
    </row>
    <row r="183" spans="1:15" ht="12.75">
      <c r="A183" s="22">
        <v>57</v>
      </c>
      <c r="B183" s="245" t="s">
        <v>2255</v>
      </c>
      <c r="C183" s="47" t="s">
        <v>115</v>
      </c>
      <c r="D183" s="106"/>
      <c r="E183" s="106" t="s">
        <v>178</v>
      </c>
      <c r="F183" s="139"/>
      <c r="G183" s="55"/>
      <c r="H183" s="55"/>
      <c r="I183" s="110"/>
      <c r="J183" s="55" t="s">
        <v>507</v>
      </c>
      <c r="K183" s="241">
        <v>1</v>
      </c>
      <c r="L183" s="241">
        <f t="shared" si="2"/>
        <v>1</v>
      </c>
      <c r="M183" s="47"/>
      <c r="N183" s="71"/>
      <c r="O183" s="71"/>
    </row>
    <row r="184" spans="1:15" ht="12.75">
      <c r="A184" s="22">
        <v>87</v>
      </c>
      <c r="B184" s="47" t="s">
        <v>114</v>
      </c>
      <c r="C184" s="94" t="s">
        <v>115</v>
      </c>
      <c r="D184" s="55"/>
      <c r="E184" s="94" t="s">
        <v>116</v>
      </c>
      <c r="F184" s="244"/>
      <c r="G184" s="244"/>
      <c r="H184" s="55"/>
      <c r="I184" s="110"/>
      <c r="J184" s="244" t="s">
        <v>122</v>
      </c>
      <c r="K184" s="249">
        <v>0.8</v>
      </c>
      <c r="L184" s="241">
        <f t="shared" si="2"/>
        <v>0.8</v>
      </c>
      <c r="M184" s="245"/>
      <c r="N184" s="71"/>
      <c r="O184" s="71"/>
    </row>
    <row r="185" spans="1:15" ht="38.25">
      <c r="A185" s="22">
        <v>332</v>
      </c>
      <c r="B185" s="47" t="s">
        <v>904</v>
      </c>
      <c r="C185" s="151" t="s">
        <v>115</v>
      </c>
      <c r="D185" s="55"/>
      <c r="E185" s="107" t="s">
        <v>879</v>
      </c>
      <c r="F185" s="242"/>
      <c r="G185" s="22"/>
      <c r="H185" s="10" t="s">
        <v>2310</v>
      </c>
      <c r="I185" s="241">
        <f>0.1+0.167+0.167</f>
        <v>0.43400000000000005</v>
      </c>
      <c r="J185" s="55"/>
      <c r="K185" s="241"/>
      <c r="L185" s="241">
        <f t="shared" si="2"/>
        <v>0.43400000000000005</v>
      </c>
      <c r="M185" s="22"/>
      <c r="N185" s="71"/>
      <c r="O185" s="71"/>
    </row>
    <row r="186" spans="1:15" ht="12.75">
      <c r="A186" s="22">
        <v>351</v>
      </c>
      <c r="B186" s="47" t="s">
        <v>897</v>
      </c>
      <c r="C186" s="151" t="s">
        <v>115</v>
      </c>
      <c r="D186" s="55"/>
      <c r="E186" s="107" t="s">
        <v>836</v>
      </c>
      <c r="F186" s="242"/>
      <c r="G186" s="22"/>
      <c r="H186" s="47" t="s">
        <v>802</v>
      </c>
      <c r="I186" s="241">
        <v>0.25</v>
      </c>
      <c r="J186" s="55"/>
      <c r="K186" s="241"/>
      <c r="L186" s="241">
        <f t="shared" si="2"/>
        <v>0.25</v>
      </c>
      <c r="M186" s="22"/>
      <c r="N186" s="71"/>
      <c r="O186" s="71"/>
    </row>
    <row r="187" spans="1:15" ht="12.75">
      <c r="A187" s="22">
        <v>411</v>
      </c>
      <c r="B187" s="107" t="s">
        <v>1703</v>
      </c>
      <c r="C187" s="47" t="s">
        <v>115</v>
      </c>
      <c r="D187" s="55"/>
      <c r="E187" s="107" t="s">
        <v>878</v>
      </c>
      <c r="F187" s="55"/>
      <c r="G187" s="22"/>
      <c r="H187" s="107" t="s">
        <v>1493</v>
      </c>
      <c r="I187" s="55">
        <v>0.16666666666666666</v>
      </c>
      <c r="J187" s="94"/>
      <c r="K187" s="241"/>
      <c r="L187" s="241">
        <f t="shared" si="2"/>
        <v>0.16666666666666666</v>
      </c>
      <c r="M187" s="22"/>
      <c r="N187" s="71"/>
      <c r="O187" s="71"/>
    </row>
    <row r="188" spans="1:15" ht="12.75">
      <c r="A188" s="22">
        <v>543</v>
      </c>
      <c r="B188" s="47" t="s">
        <v>248</v>
      </c>
      <c r="C188" s="151" t="s">
        <v>115</v>
      </c>
      <c r="D188" s="55"/>
      <c r="E188" s="107" t="s">
        <v>801</v>
      </c>
      <c r="F188" s="242"/>
      <c r="G188" s="22"/>
      <c r="H188" s="47" t="s">
        <v>719</v>
      </c>
      <c r="I188" s="241">
        <v>0.1</v>
      </c>
      <c r="J188" s="55"/>
      <c r="K188" s="241"/>
      <c r="L188" s="241">
        <f t="shared" si="2"/>
        <v>0.1</v>
      </c>
      <c r="M188" s="22"/>
      <c r="N188" s="71"/>
      <c r="O188" s="71"/>
    </row>
    <row r="189" spans="1:15" ht="12.75">
      <c r="A189" s="22">
        <v>544</v>
      </c>
      <c r="B189" s="47" t="s">
        <v>1055</v>
      </c>
      <c r="C189" s="151" t="s">
        <v>115</v>
      </c>
      <c r="D189" s="55"/>
      <c r="E189" s="107" t="s">
        <v>1026</v>
      </c>
      <c r="F189" s="242"/>
      <c r="G189" s="22"/>
      <c r="H189" s="47" t="s">
        <v>719</v>
      </c>
      <c r="I189" s="241">
        <v>0.1</v>
      </c>
      <c r="J189" s="55"/>
      <c r="K189" s="241"/>
      <c r="L189" s="241">
        <f t="shared" si="2"/>
        <v>0.1</v>
      </c>
      <c r="M189" s="22"/>
      <c r="N189" s="71"/>
      <c r="O189" s="71"/>
    </row>
    <row r="190" spans="1:15" ht="12.75">
      <c r="A190" s="22">
        <v>545</v>
      </c>
      <c r="B190" s="47" t="s">
        <v>1130</v>
      </c>
      <c r="C190" s="151" t="s">
        <v>115</v>
      </c>
      <c r="D190" s="55"/>
      <c r="E190" s="107" t="s">
        <v>1063</v>
      </c>
      <c r="F190" s="242"/>
      <c r="G190" s="22"/>
      <c r="H190" s="47" t="s">
        <v>719</v>
      </c>
      <c r="I190" s="241">
        <v>0.1</v>
      </c>
      <c r="J190" s="55"/>
      <c r="K190" s="241"/>
      <c r="L190" s="241">
        <f t="shared" si="2"/>
        <v>0.1</v>
      </c>
      <c r="M190" s="22"/>
      <c r="N190" s="71"/>
      <c r="O190" s="71"/>
    </row>
    <row r="191" spans="1:15" ht="12.75">
      <c r="A191" s="22">
        <v>546</v>
      </c>
      <c r="B191" s="47" t="s">
        <v>977</v>
      </c>
      <c r="C191" s="151" t="s">
        <v>115</v>
      </c>
      <c r="D191" s="55"/>
      <c r="E191" s="107" t="s">
        <v>1110</v>
      </c>
      <c r="F191" s="242"/>
      <c r="G191" s="22"/>
      <c r="H191" s="47" t="s">
        <v>719</v>
      </c>
      <c r="I191" s="241">
        <v>0.1</v>
      </c>
      <c r="J191" s="55"/>
      <c r="K191" s="241"/>
      <c r="L191" s="241">
        <f t="shared" si="2"/>
        <v>0.1</v>
      </c>
      <c r="M191" s="22"/>
      <c r="N191" s="71"/>
      <c r="O191" s="71"/>
    </row>
    <row r="192" spans="1:15" ht="12.75">
      <c r="A192" s="22">
        <v>547</v>
      </c>
      <c r="B192" s="47" t="s">
        <v>937</v>
      </c>
      <c r="C192" s="151" t="s">
        <v>115</v>
      </c>
      <c r="D192" s="55"/>
      <c r="E192" s="107" t="s">
        <v>920</v>
      </c>
      <c r="F192" s="242"/>
      <c r="G192" s="22"/>
      <c r="H192" s="47" t="s">
        <v>719</v>
      </c>
      <c r="I192" s="241">
        <v>0.1</v>
      </c>
      <c r="J192" s="55"/>
      <c r="K192" s="241"/>
      <c r="L192" s="241">
        <f t="shared" si="2"/>
        <v>0.1</v>
      </c>
      <c r="M192" s="22"/>
      <c r="N192" s="71"/>
      <c r="O192" s="71"/>
    </row>
    <row r="193" spans="1:15" ht="12.75">
      <c r="A193" s="22">
        <v>548</v>
      </c>
      <c r="B193" s="47" t="s">
        <v>962</v>
      </c>
      <c r="C193" s="151" t="s">
        <v>115</v>
      </c>
      <c r="D193" s="55"/>
      <c r="E193" s="107" t="s">
        <v>959</v>
      </c>
      <c r="F193" s="242"/>
      <c r="G193" s="22"/>
      <c r="H193" s="47" t="s">
        <v>719</v>
      </c>
      <c r="I193" s="241">
        <v>0.1</v>
      </c>
      <c r="J193" s="55"/>
      <c r="K193" s="241"/>
      <c r="L193" s="241">
        <f t="shared" si="2"/>
        <v>0.1</v>
      </c>
      <c r="M193" s="22"/>
      <c r="N193" s="71"/>
      <c r="O193" s="71"/>
    </row>
    <row r="194" spans="1:15" ht="12.75">
      <c r="A194" s="22">
        <v>549</v>
      </c>
      <c r="B194" s="47" t="s">
        <v>938</v>
      </c>
      <c r="C194" s="151" t="s">
        <v>115</v>
      </c>
      <c r="D194" s="55"/>
      <c r="E194" s="107" t="s">
        <v>920</v>
      </c>
      <c r="F194" s="242"/>
      <c r="G194" s="22"/>
      <c r="H194" s="47" t="s">
        <v>719</v>
      </c>
      <c r="I194" s="241">
        <v>0.1</v>
      </c>
      <c r="J194" s="55"/>
      <c r="K194" s="241"/>
      <c r="L194" s="241">
        <f t="shared" si="2"/>
        <v>0.1</v>
      </c>
      <c r="M194" s="22"/>
      <c r="N194" s="71"/>
      <c r="O194" s="71"/>
    </row>
    <row r="195" spans="1:16" ht="12.75">
      <c r="A195" s="22">
        <v>550</v>
      </c>
      <c r="B195" s="47" t="s">
        <v>889</v>
      </c>
      <c r="C195" s="151" t="s">
        <v>115</v>
      </c>
      <c r="D195" s="55"/>
      <c r="E195" s="107" t="s">
        <v>881</v>
      </c>
      <c r="F195" s="48"/>
      <c r="G195" s="241"/>
      <c r="H195" s="47" t="s">
        <v>719</v>
      </c>
      <c r="I195" s="241">
        <v>0.1</v>
      </c>
      <c r="J195" s="55"/>
      <c r="K195" s="241"/>
      <c r="L195" s="241">
        <f t="shared" si="2"/>
        <v>0.1</v>
      </c>
      <c r="M195" s="22"/>
      <c r="N195" s="71"/>
      <c r="O195" s="243"/>
      <c r="P195" s="71"/>
    </row>
    <row r="196" spans="1:16" ht="12.75">
      <c r="A196" s="22">
        <v>89</v>
      </c>
      <c r="B196" s="157" t="s">
        <v>2244</v>
      </c>
      <c r="C196" s="47" t="s">
        <v>289</v>
      </c>
      <c r="D196" s="258"/>
      <c r="E196" s="150" t="s">
        <v>185</v>
      </c>
      <c r="F196" s="260"/>
      <c r="G196" s="244"/>
      <c r="H196" s="244"/>
      <c r="I196" s="255"/>
      <c r="J196" s="47" t="s">
        <v>481</v>
      </c>
      <c r="K196" s="259">
        <v>0.8</v>
      </c>
      <c r="L196" s="241">
        <f t="shared" si="2"/>
        <v>0.8</v>
      </c>
      <c r="M196" s="245"/>
      <c r="N196" s="71"/>
      <c r="O196" s="71"/>
      <c r="P196" s="71"/>
    </row>
    <row r="197" spans="1:16" ht="38.25">
      <c r="A197" s="22">
        <v>419</v>
      </c>
      <c r="B197" s="47" t="s">
        <v>288</v>
      </c>
      <c r="C197" s="138" t="s">
        <v>289</v>
      </c>
      <c r="D197" s="106"/>
      <c r="E197" s="94" t="s">
        <v>287</v>
      </c>
      <c r="F197" s="139"/>
      <c r="G197" s="55"/>
      <c r="H197" s="55"/>
      <c r="I197" s="110"/>
      <c r="J197" s="255" t="s">
        <v>2300</v>
      </c>
      <c r="K197" s="249">
        <v>0.14</v>
      </c>
      <c r="L197" s="241">
        <f t="shared" si="2"/>
        <v>0.14</v>
      </c>
      <c r="M197" s="47"/>
      <c r="N197" s="71"/>
      <c r="O197" s="71"/>
      <c r="P197" s="71"/>
    </row>
    <row r="198" spans="1:15" ht="12.75">
      <c r="A198" s="22">
        <v>444</v>
      </c>
      <c r="B198" s="47" t="s">
        <v>1481</v>
      </c>
      <c r="C198" s="55" t="s">
        <v>289</v>
      </c>
      <c r="D198" s="55"/>
      <c r="E198" s="138" t="s">
        <v>1480</v>
      </c>
      <c r="F198" s="139"/>
      <c r="G198" s="22"/>
      <c r="H198" s="47" t="s">
        <v>713</v>
      </c>
      <c r="I198" s="241">
        <v>0.125</v>
      </c>
      <c r="J198" s="55"/>
      <c r="K198" s="241"/>
      <c r="L198" s="241">
        <f t="shared" si="2"/>
        <v>0.125</v>
      </c>
      <c r="M198" s="22"/>
      <c r="N198" s="71"/>
      <c r="O198" s="71"/>
    </row>
    <row r="199" spans="1:16" ht="12.75">
      <c r="A199" s="22">
        <v>551</v>
      </c>
      <c r="B199" s="47" t="s">
        <v>1044</v>
      </c>
      <c r="C199" s="151" t="s">
        <v>289</v>
      </c>
      <c r="D199" s="55"/>
      <c r="E199" s="107" t="s">
        <v>1024</v>
      </c>
      <c r="F199" s="242"/>
      <c r="G199" s="22"/>
      <c r="H199" s="47" t="s">
        <v>719</v>
      </c>
      <c r="I199" s="241">
        <v>0.1</v>
      </c>
      <c r="J199" s="55"/>
      <c r="K199" s="241"/>
      <c r="L199" s="241">
        <f aca="true" t="shared" si="3" ref="L199:L262">K199+I199+G199</f>
        <v>0.1</v>
      </c>
      <c r="M199" s="22"/>
      <c r="N199" s="71"/>
      <c r="O199" s="71"/>
      <c r="P199" s="71"/>
    </row>
    <row r="200" spans="1:16" ht="38.25">
      <c r="A200" s="22">
        <v>334</v>
      </c>
      <c r="B200" s="47" t="s">
        <v>905</v>
      </c>
      <c r="C200" s="151" t="s">
        <v>906</v>
      </c>
      <c r="D200" s="55"/>
      <c r="E200" s="107" t="s">
        <v>879</v>
      </c>
      <c r="F200" s="242"/>
      <c r="G200" s="22"/>
      <c r="H200" s="10" t="s">
        <v>2310</v>
      </c>
      <c r="I200" s="241">
        <v>0.434</v>
      </c>
      <c r="J200" s="55"/>
      <c r="K200" s="241"/>
      <c r="L200" s="241">
        <f t="shared" si="3"/>
        <v>0.434</v>
      </c>
      <c r="M200" s="22"/>
      <c r="N200" s="71"/>
      <c r="O200" s="71"/>
      <c r="P200" s="71"/>
    </row>
    <row r="201" spans="1:16" ht="12.75">
      <c r="A201" s="22">
        <v>24</v>
      </c>
      <c r="B201" s="245" t="s">
        <v>189</v>
      </c>
      <c r="C201" s="138" t="s">
        <v>32</v>
      </c>
      <c r="D201" s="106" t="s">
        <v>188</v>
      </c>
      <c r="E201" s="106"/>
      <c r="F201" s="139"/>
      <c r="G201" s="55"/>
      <c r="H201" s="55"/>
      <c r="I201" s="110"/>
      <c r="J201" s="55" t="s">
        <v>190</v>
      </c>
      <c r="K201" s="241">
        <v>1.5</v>
      </c>
      <c r="L201" s="241">
        <f t="shared" si="3"/>
        <v>1.5</v>
      </c>
      <c r="M201" s="47"/>
      <c r="N201" s="2"/>
      <c r="O201" s="71"/>
      <c r="P201" s="71"/>
    </row>
    <row r="202" spans="1:13" ht="25.5">
      <c r="A202" s="22">
        <v>280</v>
      </c>
      <c r="B202" s="10" t="s">
        <v>2261</v>
      </c>
      <c r="C202" s="47" t="s">
        <v>32</v>
      </c>
      <c r="D202" s="94" t="s">
        <v>573</v>
      </c>
      <c r="E202" s="254"/>
      <c r="F202" s="268"/>
      <c r="G202" s="244"/>
      <c r="H202" s="94" t="s">
        <v>575</v>
      </c>
      <c r="I202" s="110">
        <v>0.5</v>
      </c>
      <c r="J202" s="247"/>
      <c r="K202" s="249"/>
      <c r="L202" s="241">
        <f t="shared" si="3"/>
        <v>0.5</v>
      </c>
      <c r="M202" s="245"/>
    </row>
    <row r="203" spans="1:13" ht="12.75">
      <c r="A203" s="22">
        <v>123</v>
      </c>
      <c r="B203" s="245" t="s">
        <v>1724</v>
      </c>
      <c r="C203" s="47" t="s">
        <v>32</v>
      </c>
      <c r="D203" s="258"/>
      <c r="E203" s="258" t="s">
        <v>492</v>
      </c>
      <c r="F203" s="244"/>
      <c r="G203" s="244"/>
      <c r="H203" s="253"/>
      <c r="I203" s="244"/>
      <c r="J203" s="47" t="s">
        <v>486</v>
      </c>
      <c r="K203" s="249">
        <v>0.75</v>
      </c>
      <c r="L203" s="241">
        <f t="shared" si="3"/>
        <v>0.75</v>
      </c>
      <c r="M203" s="245"/>
    </row>
    <row r="204" spans="1:13" ht="12.75">
      <c r="A204" s="22">
        <v>194</v>
      </c>
      <c r="B204" s="245" t="s">
        <v>334</v>
      </c>
      <c r="C204" s="253" t="s">
        <v>32</v>
      </c>
      <c r="D204" s="244"/>
      <c r="E204" s="94" t="s">
        <v>195</v>
      </c>
      <c r="F204" s="260"/>
      <c r="G204" s="244"/>
      <c r="H204" s="244"/>
      <c r="I204" s="244"/>
      <c r="J204" s="247" t="s">
        <v>122</v>
      </c>
      <c r="K204" s="249">
        <v>0.6</v>
      </c>
      <c r="L204" s="241">
        <f t="shared" si="3"/>
        <v>0.6</v>
      </c>
      <c r="M204" s="245"/>
    </row>
    <row r="205" spans="1:13" ht="12.75">
      <c r="A205" s="22">
        <v>195</v>
      </c>
      <c r="B205" s="157" t="s">
        <v>1782</v>
      </c>
      <c r="C205" s="47" t="s">
        <v>32</v>
      </c>
      <c r="D205" s="106"/>
      <c r="E205" s="150" t="s">
        <v>185</v>
      </c>
      <c r="F205" s="139"/>
      <c r="G205" s="55"/>
      <c r="H205" s="55"/>
      <c r="I205" s="110"/>
      <c r="J205" s="47" t="s">
        <v>483</v>
      </c>
      <c r="K205" s="241">
        <v>0.6</v>
      </c>
      <c r="L205" s="241">
        <f t="shared" si="3"/>
        <v>0.6</v>
      </c>
      <c r="M205" s="47"/>
    </row>
    <row r="206" spans="1:16" ht="38.25">
      <c r="A206" s="22">
        <v>420</v>
      </c>
      <c r="B206" s="47" t="s">
        <v>293</v>
      </c>
      <c r="C206" s="244" t="s">
        <v>32</v>
      </c>
      <c r="D206" s="244"/>
      <c r="E206" s="94" t="s">
        <v>287</v>
      </c>
      <c r="F206" s="244"/>
      <c r="G206" s="244"/>
      <c r="H206" s="253"/>
      <c r="I206" s="244"/>
      <c r="J206" s="255" t="s">
        <v>2300</v>
      </c>
      <c r="K206" s="249">
        <v>0.14</v>
      </c>
      <c r="L206" s="241">
        <f t="shared" si="3"/>
        <v>0.14</v>
      </c>
      <c r="M206" s="245"/>
      <c r="N206" s="71"/>
      <c r="O206" s="71"/>
      <c r="P206" s="71"/>
    </row>
    <row r="207" spans="1:16" ht="12.75">
      <c r="A207" s="22">
        <v>552</v>
      </c>
      <c r="B207" s="47" t="s">
        <v>63</v>
      </c>
      <c r="C207" s="151" t="s">
        <v>32</v>
      </c>
      <c r="D207" s="55"/>
      <c r="E207" s="107" t="s">
        <v>801</v>
      </c>
      <c r="F207" s="242"/>
      <c r="G207" s="22"/>
      <c r="H207" s="47" t="s">
        <v>719</v>
      </c>
      <c r="I207" s="241">
        <v>0.1</v>
      </c>
      <c r="J207" s="55"/>
      <c r="K207" s="241"/>
      <c r="L207" s="241">
        <f t="shared" si="3"/>
        <v>0.1</v>
      </c>
      <c r="M207" s="22"/>
      <c r="N207" s="71"/>
      <c r="O207" s="71"/>
      <c r="P207" s="71"/>
    </row>
    <row r="208" spans="1:16" ht="12.75">
      <c r="A208" s="22">
        <v>662</v>
      </c>
      <c r="B208" s="107" t="s">
        <v>1714</v>
      </c>
      <c r="C208" s="47" t="s">
        <v>32</v>
      </c>
      <c r="D208" s="55"/>
      <c r="E208" s="107" t="s">
        <v>1489</v>
      </c>
      <c r="F208" s="55"/>
      <c r="G208" s="22"/>
      <c r="H208" s="107" t="s">
        <v>1488</v>
      </c>
      <c r="I208" s="55">
        <v>0.08333333333333333</v>
      </c>
      <c r="J208" s="94"/>
      <c r="K208" s="241"/>
      <c r="L208" s="241">
        <f t="shared" si="3"/>
        <v>0.08333333333333333</v>
      </c>
      <c r="M208" s="22"/>
      <c r="N208" s="71"/>
      <c r="O208" s="71"/>
      <c r="P208" s="71"/>
    </row>
    <row r="209" spans="1:16" ht="12.75">
      <c r="A209" s="22">
        <v>281</v>
      </c>
      <c r="B209" s="47" t="s">
        <v>175</v>
      </c>
      <c r="C209" s="47" t="s">
        <v>131</v>
      </c>
      <c r="D209" s="106" t="s">
        <v>192</v>
      </c>
      <c r="E209" s="106"/>
      <c r="F209" s="248" t="s">
        <v>691</v>
      </c>
      <c r="G209" s="22">
        <v>0.5</v>
      </c>
      <c r="H209" s="47"/>
      <c r="I209" s="241"/>
      <c r="J209" s="55"/>
      <c r="K209" s="241"/>
      <c r="L209" s="241">
        <f t="shared" si="3"/>
        <v>0.5</v>
      </c>
      <c r="M209" s="22"/>
      <c r="N209" s="71"/>
      <c r="O209" s="71"/>
      <c r="P209" s="71"/>
    </row>
    <row r="210" spans="1:13" s="70" customFormat="1" ht="12.75">
      <c r="A210" s="22">
        <v>91</v>
      </c>
      <c r="B210" s="245" t="s">
        <v>130</v>
      </c>
      <c r="C210" s="244" t="s">
        <v>131</v>
      </c>
      <c r="D210" s="258" t="s">
        <v>132</v>
      </c>
      <c r="E210" s="260"/>
      <c r="F210" s="244"/>
      <c r="G210" s="244"/>
      <c r="H210" s="244"/>
      <c r="I210" s="244"/>
      <c r="J210" s="247" t="s">
        <v>137</v>
      </c>
      <c r="K210" s="249">
        <v>0.8</v>
      </c>
      <c r="L210" s="241">
        <f t="shared" si="3"/>
        <v>0.8</v>
      </c>
      <c r="M210" s="245"/>
    </row>
    <row r="211" spans="1:13" s="70" customFormat="1" ht="12.75">
      <c r="A211" s="22">
        <v>60</v>
      </c>
      <c r="B211" s="245" t="s">
        <v>36</v>
      </c>
      <c r="C211" s="94" t="s">
        <v>131</v>
      </c>
      <c r="D211" s="107" t="s">
        <v>125</v>
      </c>
      <c r="E211" s="94"/>
      <c r="F211" s="244"/>
      <c r="G211" s="244"/>
      <c r="H211" s="244"/>
      <c r="I211" s="244"/>
      <c r="J211" s="55" t="s">
        <v>97</v>
      </c>
      <c r="K211" s="241">
        <v>1</v>
      </c>
      <c r="L211" s="241">
        <f t="shared" si="3"/>
        <v>1</v>
      </c>
      <c r="M211" s="245"/>
    </row>
    <row r="212" spans="1:13" ht="12.75">
      <c r="A212" s="22">
        <v>90</v>
      </c>
      <c r="B212" s="245" t="s">
        <v>257</v>
      </c>
      <c r="C212" s="94" t="s">
        <v>131</v>
      </c>
      <c r="D212" s="55"/>
      <c r="E212" s="94" t="s">
        <v>225</v>
      </c>
      <c r="F212" s="244"/>
      <c r="G212" s="244"/>
      <c r="H212" s="244"/>
      <c r="I212" s="244"/>
      <c r="J212" s="247" t="s">
        <v>137</v>
      </c>
      <c r="K212" s="249">
        <v>0.8</v>
      </c>
      <c r="L212" s="241">
        <f t="shared" si="3"/>
        <v>0.8</v>
      </c>
      <c r="M212" s="245"/>
    </row>
    <row r="213" spans="1:13" ht="12.75">
      <c r="A213" s="22">
        <v>124</v>
      </c>
      <c r="B213" s="245" t="s">
        <v>266</v>
      </c>
      <c r="C213" s="94" t="s">
        <v>131</v>
      </c>
      <c r="D213" s="94"/>
      <c r="E213" s="94" t="s">
        <v>268</v>
      </c>
      <c r="F213" s="244"/>
      <c r="G213" s="244"/>
      <c r="H213" s="244"/>
      <c r="I213" s="244"/>
      <c r="J213" s="247" t="s">
        <v>96</v>
      </c>
      <c r="K213" s="241">
        <v>0.75</v>
      </c>
      <c r="L213" s="241">
        <f t="shared" si="3"/>
        <v>0.75</v>
      </c>
      <c r="M213" s="245"/>
    </row>
    <row r="214" spans="1:13" ht="12.75">
      <c r="A214" s="22">
        <v>196</v>
      </c>
      <c r="B214" s="245" t="s">
        <v>2221</v>
      </c>
      <c r="C214" s="47" t="s">
        <v>131</v>
      </c>
      <c r="D214" s="106"/>
      <c r="E214" s="106" t="s">
        <v>116</v>
      </c>
      <c r="F214" s="139"/>
      <c r="G214" s="55"/>
      <c r="H214" s="55"/>
      <c r="I214" s="110"/>
      <c r="J214" s="47" t="s">
        <v>483</v>
      </c>
      <c r="K214" s="249">
        <v>0.6</v>
      </c>
      <c r="L214" s="241">
        <f t="shared" si="3"/>
        <v>0.6</v>
      </c>
      <c r="M214" s="47"/>
    </row>
    <row r="215" spans="1:15" ht="12.75">
      <c r="A215" s="22">
        <v>352</v>
      </c>
      <c r="B215" s="107" t="s">
        <v>1782</v>
      </c>
      <c r="C215" s="47" t="s">
        <v>131</v>
      </c>
      <c r="D215" s="55"/>
      <c r="E215" s="107" t="s">
        <v>836</v>
      </c>
      <c r="F215" s="55"/>
      <c r="G215" s="22"/>
      <c r="H215" s="107" t="s">
        <v>1490</v>
      </c>
      <c r="I215" s="55">
        <v>0.25</v>
      </c>
      <c r="J215" s="94"/>
      <c r="K215" s="241"/>
      <c r="L215" s="241">
        <f t="shared" si="3"/>
        <v>0.25</v>
      </c>
      <c r="M215" s="22"/>
      <c r="N215" s="71"/>
      <c r="O215" s="71"/>
    </row>
    <row r="216" spans="1:15" ht="12.75">
      <c r="A216" s="22">
        <v>553</v>
      </c>
      <c r="B216" s="47" t="s">
        <v>1037</v>
      </c>
      <c r="C216" s="151" t="s">
        <v>131</v>
      </c>
      <c r="D216" s="55"/>
      <c r="E216" s="138" t="s">
        <v>1026</v>
      </c>
      <c r="F216" s="242"/>
      <c r="G216" s="22"/>
      <c r="H216" s="47" t="s">
        <v>719</v>
      </c>
      <c r="I216" s="241">
        <v>0.1</v>
      </c>
      <c r="J216" s="55"/>
      <c r="K216" s="241"/>
      <c r="L216" s="241">
        <f t="shared" si="3"/>
        <v>0.1</v>
      </c>
      <c r="M216" s="22"/>
      <c r="N216" s="71"/>
      <c r="O216" s="71"/>
    </row>
    <row r="217" spans="1:15" ht="12.75">
      <c r="A217" s="22">
        <v>197</v>
      </c>
      <c r="B217" s="47" t="s">
        <v>299</v>
      </c>
      <c r="C217" s="94" t="s">
        <v>210</v>
      </c>
      <c r="D217" s="55"/>
      <c r="E217" s="106" t="s">
        <v>225</v>
      </c>
      <c r="F217" s="244"/>
      <c r="G217" s="244"/>
      <c r="H217" s="244"/>
      <c r="I217" s="255"/>
      <c r="J217" s="247" t="s">
        <v>122</v>
      </c>
      <c r="K217" s="241">
        <v>0.6</v>
      </c>
      <c r="L217" s="241">
        <f t="shared" si="3"/>
        <v>0.6</v>
      </c>
      <c r="M217" s="245"/>
      <c r="N217" s="71"/>
      <c r="O217" s="71"/>
    </row>
    <row r="218" spans="1:15" ht="12.75">
      <c r="A218" s="22">
        <v>198</v>
      </c>
      <c r="B218" s="245" t="s">
        <v>1741</v>
      </c>
      <c r="C218" s="47" t="s">
        <v>210</v>
      </c>
      <c r="D218" s="251"/>
      <c r="E218" s="150" t="s">
        <v>493</v>
      </c>
      <c r="F218" s="244"/>
      <c r="G218" s="244"/>
      <c r="H218" s="244"/>
      <c r="I218" s="244"/>
      <c r="J218" s="47" t="s">
        <v>483</v>
      </c>
      <c r="K218" s="249">
        <v>0.6</v>
      </c>
      <c r="L218" s="241">
        <f t="shared" si="3"/>
        <v>0.6</v>
      </c>
      <c r="M218" s="245"/>
      <c r="N218" s="71"/>
      <c r="O218" s="71"/>
    </row>
    <row r="219" spans="1:15" ht="12.75">
      <c r="A219" s="22">
        <v>199</v>
      </c>
      <c r="B219" s="47" t="s">
        <v>209</v>
      </c>
      <c r="C219" s="55" t="s">
        <v>210</v>
      </c>
      <c r="D219" s="106"/>
      <c r="E219" s="55" t="s">
        <v>219</v>
      </c>
      <c r="F219" s="248"/>
      <c r="G219" s="244"/>
      <c r="H219" s="55"/>
      <c r="I219" s="110"/>
      <c r="J219" s="247" t="s">
        <v>122</v>
      </c>
      <c r="K219" s="241">
        <v>0.6</v>
      </c>
      <c r="L219" s="241">
        <f t="shared" si="3"/>
        <v>0.6</v>
      </c>
      <c r="M219" s="47"/>
      <c r="N219" s="71"/>
      <c r="O219" s="71"/>
    </row>
    <row r="220" spans="1:15" ht="12.75">
      <c r="A220" s="22">
        <v>554</v>
      </c>
      <c r="B220" s="47" t="s">
        <v>958</v>
      </c>
      <c r="C220" s="151" t="s">
        <v>210</v>
      </c>
      <c r="D220" s="55"/>
      <c r="E220" s="107" t="s">
        <v>959</v>
      </c>
      <c r="F220" s="242"/>
      <c r="G220" s="22"/>
      <c r="H220" s="47" t="s">
        <v>719</v>
      </c>
      <c r="I220" s="241">
        <v>0.1</v>
      </c>
      <c r="J220" s="55"/>
      <c r="K220" s="241"/>
      <c r="L220" s="241">
        <f t="shared" si="3"/>
        <v>0.1</v>
      </c>
      <c r="M220" s="22"/>
      <c r="N220" s="71"/>
      <c r="O220" s="71"/>
    </row>
    <row r="221" spans="1:15" ht="12.75">
      <c r="A221" s="22">
        <v>555</v>
      </c>
      <c r="B221" s="47" t="s">
        <v>1082</v>
      </c>
      <c r="C221" s="151" t="s">
        <v>1083</v>
      </c>
      <c r="D221" s="55"/>
      <c r="E221" s="107" t="s">
        <v>1074</v>
      </c>
      <c r="F221" s="242"/>
      <c r="G221" s="22"/>
      <c r="H221" s="47" t="s">
        <v>719</v>
      </c>
      <c r="I221" s="241">
        <v>0.1</v>
      </c>
      <c r="J221" s="55"/>
      <c r="K221" s="241"/>
      <c r="L221" s="241">
        <f t="shared" si="3"/>
        <v>0.1</v>
      </c>
      <c r="M221" s="22"/>
      <c r="N221" s="71"/>
      <c r="O221" s="71"/>
    </row>
    <row r="222" spans="1:15" ht="25.5">
      <c r="A222" s="22">
        <v>282</v>
      </c>
      <c r="B222" s="10" t="s">
        <v>2265</v>
      </c>
      <c r="C222" s="47" t="s">
        <v>241</v>
      </c>
      <c r="D222" s="94" t="s">
        <v>573</v>
      </c>
      <c r="E222" s="94"/>
      <c r="F222" s="244"/>
      <c r="G222" s="244"/>
      <c r="H222" s="94" t="s">
        <v>575</v>
      </c>
      <c r="I222" s="110">
        <v>0.5</v>
      </c>
      <c r="J222" s="244"/>
      <c r="K222" s="249"/>
      <c r="L222" s="241">
        <f t="shared" si="3"/>
        <v>0.5</v>
      </c>
      <c r="M222" s="261"/>
      <c r="N222" s="71"/>
      <c r="O222" s="71"/>
    </row>
    <row r="223" spans="1:15" ht="12.75">
      <c r="A223" s="22">
        <v>14</v>
      </c>
      <c r="B223" s="47" t="s">
        <v>240</v>
      </c>
      <c r="C223" s="94" t="s">
        <v>241</v>
      </c>
      <c r="D223" s="55"/>
      <c r="E223" s="94" t="s">
        <v>221</v>
      </c>
      <c r="F223" s="244" t="s">
        <v>2535</v>
      </c>
      <c r="G223" s="244">
        <v>1</v>
      </c>
      <c r="H223" s="253"/>
      <c r="I223" s="244"/>
      <c r="J223" s="244" t="s">
        <v>245</v>
      </c>
      <c r="K223" s="249">
        <v>1.33</v>
      </c>
      <c r="L223" s="241">
        <f t="shared" si="3"/>
        <v>2.33</v>
      </c>
      <c r="M223" s="245"/>
      <c r="N223" s="71"/>
      <c r="O223" s="71"/>
    </row>
    <row r="224" spans="1:16" ht="12.75">
      <c r="A224" s="22">
        <v>125</v>
      </c>
      <c r="B224" s="157" t="s">
        <v>2239</v>
      </c>
      <c r="C224" s="47" t="s">
        <v>241</v>
      </c>
      <c r="D224" s="258"/>
      <c r="E224" s="258" t="s">
        <v>491</v>
      </c>
      <c r="F224" s="272"/>
      <c r="G224" s="244"/>
      <c r="H224" s="154"/>
      <c r="I224" s="244"/>
      <c r="J224" s="47" t="s">
        <v>486</v>
      </c>
      <c r="K224" s="249">
        <v>0.75</v>
      </c>
      <c r="L224" s="241">
        <f t="shared" si="3"/>
        <v>0.75</v>
      </c>
      <c r="M224" s="245"/>
      <c r="N224" s="71"/>
      <c r="O224" s="71"/>
      <c r="P224" s="71"/>
    </row>
    <row r="225" spans="1:16" ht="12.75">
      <c r="A225" s="22">
        <v>283</v>
      </c>
      <c r="B225" s="47" t="s">
        <v>222</v>
      </c>
      <c r="C225" s="151" t="s">
        <v>241</v>
      </c>
      <c r="D225" s="55"/>
      <c r="E225" s="107" t="s">
        <v>959</v>
      </c>
      <c r="F225" s="242"/>
      <c r="G225" s="22"/>
      <c r="H225" s="47" t="s">
        <v>736</v>
      </c>
      <c r="I225" s="241">
        <v>0.5</v>
      </c>
      <c r="J225" s="55"/>
      <c r="K225" s="241"/>
      <c r="L225" s="241">
        <f t="shared" si="3"/>
        <v>0.5</v>
      </c>
      <c r="M225" s="22"/>
      <c r="N225" s="71"/>
      <c r="O225" s="71"/>
      <c r="P225" s="71"/>
    </row>
    <row r="226" spans="1:16" ht="12.75">
      <c r="A226" s="22">
        <v>353</v>
      </c>
      <c r="B226" s="47" t="s">
        <v>973</v>
      </c>
      <c r="C226" s="151" t="s">
        <v>241</v>
      </c>
      <c r="D226" s="55"/>
      <c r="E226" s="107" t="s">
        <v>801</v>
      </c>
      <c r="F226" s="242"/>
      <c r="G226" s="22"/>
      <c r="H226" s="47" t="s">
        <v>802</v>
      </c>
      <c r="I226" s="241">
        <v>0.25</v>
      </c>
      <c r="J226" s="55"/>
      <c r="K226" s="241"/>
      <c r="L226" s="241">
        <f t="shared" si="3"/>
        <v>0.25</v>
      </c>
      <c r="M226" s="22"/>
      <c r="N226" s="71"/>
      <c r="O226" s="164"/>
      <c r="P226" s="71"/>
    </row>
    <row r="227" spans="1:16" ht="12.75">
      <c r="A227" s="22">
        <v>445</v>
      </c>
      <c r="B227" s="47" t="s">
        <v>784</v>
      </c>
      <c r="C227" s="151" t="s">
        <v>241</v>
      </c>
      <c r="D227" s="55"/>
      <c r="E227" s="107" t="s">
        <v>734</v>
      </c>
      <c r="F227" s="242"/>
      <c r="G227" s="22"/>
      <c r="H227" s="47" t="s">
        <v>713</v>
      </c>
      <c r="I227" s="241">
        <v>0.125</v>
      </c>
      <c r="J227" s="55"/>
      <c r="K227" s="241"/>
      <c r="L227" s="241">
        <f t="shared" si="3"/>
        <v>0.125</v>
      </c>
      <c r="M227" s="22"/>
      <c r="N227" s="71"/>
      <c r="O227" s="71"/>
      <c r="P227" s="71"/>
    </row>
    <row r="228" spans="1:16" ht="12.75">
      <c r="A228" s="22">
        <v>446</v>
      </c>
      <c r="B228" s="47" t="s">
        <v>965</v>
      </c>
      <c r="C228" s="151" t="s">
        <v>241</v>
      </c>
      <c r="D228" s="55"/>
      <c r="E228" s="151" t="s">
        <v>801</v>
      </c>
      <c r="F228" s="242"/>
      <c r="G228" s="22"/>
      <c r="H228" s="47" t="s">
        <v>713</v>
      </c>
      <c r="I228" s="241">
        <v>0.125</v>
      </c>
      <c r="J228" s="55"/>
      <c r="K228" s="241"/>
      <c r="L228" s="241">
        <f t="shared" si="3"/>
        <v>0.125</v>
      </c>
      <c r="M228" s="22"/>
      <c r="N228" s="71"/>
      <c r="O228" s="71"/>
      <c r="P228" s="71"/>
    </row>
    <row r="229" spans="1:16" ht="12.75">
      <c r="A229" s="22">
        <v>556</v>
      </c>
      <c r="B229" s="47" t="s">
        <v>1093</v>
      </c>
      <c r="C229" s="151" t="s">
        <v>241</v>
      </c>
      <c r="D229" s="55"/>
      <c r="E229" s="107" t="s">
        <v>1090</v>
      </c>
      <c r="F229" s="242"/>
      <c r="G229" s="22"/>
      <c r="H229" s="47" t="s">
        <v>719</v>
      </c>
      <c r="I229" s="241">
        <v>0.1</v>
      </c>
      <c r="J229" s="55"/>
      <c r="K229" s="241"/>
      <c r="L229" s="241">
        <f t="shared" si="3"/>
        <v>0.1</v>
      </c>
      <c r="M229" s="22"/>
      <c r="N229" s="71"/>
      <c r="O229" s="71"/>
      <c r="P229" s="71"/>
    </row>
    <row r="230" spans="1:15" ht="12.75">
      <c r="A230" s="22">
        <v>557</v>
      </c>
      <c r="B230" s="47" t="s">
        <v>1140</v>
      </c>
      <c r="C230" s="151" t="s">
        <v>241</v>
      </c>
      <c r="D230" s="55"/>
      <c r="E230" s="107" t="s">
        <v>1063</v>
      </c>
      <c r="F230" s="242"/>
      <c r="G230" s="22"/>
      <c r="H230" s="47" t="s">
        <v>719</v>
      </c>
      <c r="I230" s="241">
        <v>0.1</v>
      </c>
      <c r="J230" s="55"/>
      <c r="K230" s="241"/>
      <c r="L230" s="241">
        <f t="shared" si="3"/>
        <v>0.1</v>
      </c>
      <c r="M230" s="22"/>
      <c r="N230" s="71"/>
      <c r="O230" s="71"/>
    </row>
    <row r="231" spans="1:15" ht="12.75">
      <c r="A231" s="22">
        <v>200</v>
      </c>
      <c r="B231" s="47" t="s">
        <v>302</v>
      </c>
      <c r="C231" s="138" t="s">
        <v>55</v>
      </c>
      <c r="D231" s="106"/>
      <c r="E231" s="106" t="s">
        <v>225</v>
      </c>
      <c r="F231" s="139"/>
      <c r="G231" s="55"/>
      <c r="H231" s="55"/>
      <c r="I231" s="110"/>
      <c r="J231" s="247" t="s">
        <v>122</v>
      </c>
      <c r="K231" s="241">
        <v>0.6</v>
      </c>
      <c r="L231" s="241">
        <f t="shared" si="3"/>
        <v>0.6</v>
      </c>
      <c r="M231" s="47"/>
      <c r="N231" s="71"/>
      <c r="O231" s="71"/>
    </row>
    <row r="232" spans="1:15" ht="12.75">
      <c r="A232" s="22">
        <v>558</v>
      </c>
      <c r="B232" s="47" t="s">
        <v>696</v>
      </c>
      <c r="C232" s="151" t="s">
        <v>55</v>
      </c>
      <c r="D232" s="55"/>
      <c r="E232" s="107" t="s">
        <v>1110</v>
      </c>
      <c r="F232" s="242"/>
      <c r="G232" s="22"/>
      <c r="H232" s="47" t="s">
        <v>719</v>
      </c>
      <c r="I232" s="241">
        <v>0.1</v>
      </c>
      <c r="J232" s="55"/>
      <c r="K232" s="241"/>
      <c r="L232" s="241">
        <f t="shared" si="3"/>
        <v>0.1</v>
      </c>
      <c r="M232" s="22"/>
      <c r="N232" s="71"/>
      <c r="O232" s="71"/>
    </row>
    <row r="233" spans="1:13" ht="12.75">
      <c r="A233" s="22">
        <v>559</v>
      </c>
      <c r="B233" s="47" t="s">
        <v>1035</v>
      </c>
      <c r="C233" s="151" t="s">
        <v>55</v>
      </c>
      <c r="D233" s="55"/>
      <c r="E233" s="138" t="s">
        <v>1024</v>
      </c>
      <c r="F233" s="242"/>
      <c r="G233" s="22"/>
      <c r="H233" s="47" t="s">
        <v>719</v>
      </c>
      <c r="I233" s="241">
        <v>0.1</v>
      </c>
      <c r="J233" s="55"/>
      <c r="K233" s="241"/>
      <c r="L233" s="241">
        <f t="shared" si="3"/>
        <v>0.1</v>
      </c>
      <c r="M233" s="22"/>
    </row>
    <row r="234" spans="1:16" ht="12.75">
      <c r="A234" s="22">
        <v>92</v>
      </c>
      <c r="B234" s="47" t="s">
        <v>1741</v>
      </c>
      <c r="C234" s="47" t="s">
        <v>40</v>
      </c>
      <c r="D234" s="106"/>
      <c r="E234" s="150" t="s">
        <v>195</v>
      </c>
      <c r="F234" s="242"/>
      <c r="G234" s="22"/>
      <c r="H234" s="47"/>
      <c r="I234" s="241"/>
      <c r="J234" s="55" t="s">
        <v>505</v>
      </c>
      <c r="K234" s="241">
        <v>0.8</v>
      </c>
      <c r="L234" s="241">
        <f t="shared" si="3"/>
        <v>0.8</v>
      </c>
      <c r="M234" s="22"/>
      <c r="N234" s="71"/>
      <c r="O234" s="71"/>
      <c r="P234" s="71"/>
    </row>
    <row r="235" spans="1:16" ht="12.75">
      <c r="A235" s="22">
        <v>447</v>
      </c>
      <c r="B235" s="47" t="s">
        <v>638</v>
      </c>
      <c r="C235" s="151" t="s">
        <v>40</v>
      </c>
      <c r="D235" s="55"/>
      <c r="E235" s="107" t="s">
        <v>1026</v>
      </c>
      <c r="F235" s="242"/>
      <c r="G235" s="22"/>
      <c r="H235" s="47" t="s">
        <v>713</v>
      </c>
      <c r="I235" s="241">
        <v>0.125</v>
      </c>
      <c r="J235" s="55"/>
      <c r="K235" s="241"/>
      <c r="L235" s="241">
        <f t="shared" si="3"/>
        <v>0.125</v>
      </c>
      <c r="M235" s="22"/>
      <c r="N235" s="71"/>
      <c r="O235" s="71"/>
      <c r="P235" s="71"/>
    </row>
    <row r="236" spans="1:15" ht="12.75">
      <c r="A236" s="22">
        <v>93</v>
      </c>
      <c r="B236" s="47" t="s">
        <v>50</v>
      </c>
      <c r="C236" s="94" t="s">
        <v>117</v>
      </c>
      <c r="D236" s="94"/>
      <c r="E236" s="106" t="s">
        <v>118</v>
      </c>
      <c r="F236" s="248"/>
      <c r="G236" s="244"/>
      <c r="H236" s="94"/>
      <c r="I236" s="55"/>
      <c r="J236" s="244" t="s">
        <v>122</v>
      </c>
      <c r="K236" s="249">
        <v>0.8</v>
      </c>
      <c r="L236" s="241">
        <f t="shared" si="3"/>
        <v>0.8</v>
      </c>
      <c r="M236" s="47"/>
      <c r="N236" s="71">
        <v>1</v>
      </c>
      <c r="O236" s="71"/>
    </row>
    <row r="237" spans="1:16" ht="12.75">
      <c r="A237" s="22">
        <v>94</v>
      </c>
      <c r="B237" s="157" t="s">
        <v>1716</v>
      </c>
      <c r="C237" s="47" t="s">
        <v>117</v>
      </c>
      <c r="D237" s="273"/>
      <c r="E237" s="150" t="s">
        <v>480</v>
      </c>
      <c r="F237" s="242"/>
      <c r="G237" s="55"/>
      <c r="H237" s="55"/>
      <c r="I237" s="55"/>
      <c r="J237" s="47" t="s">
        <v>481</v>
      </c>
      <c r="K237" s="22">
        <v>0.8</v>
      </c>
      <c r="L237" s="241">
        <f t="shared" si="3"/>
        <v>0.8</v>
      </c>
      <c r="M237" s="245"/>
      <c r="N237" s="71"/>
      <c r="O237" s="71"/>
      <c r="P237" s="71"/>
    </row>
    <row r="238" spans="1:16" ht="12.75">
      <c r="A238" s="22">
        <v>448</v>
      </c>
      <c r="B238" s="47" t="s">
        <v>996</v>
      </c>
      <c r="C238" s="151" t="s">
        <v>117</v>
      </c>
      <c r="D238" s="55"/>
      <c r="E238" s="107" t="s">
        <v>988</v>
      </c>
      <c r="F238" s="242"/>
      <c r="G238" s="22"/>
      <c r="H238" s="47" t="s">
        <v>713</v>
      </c>
      <c r="I238" s="241">
        <v>0.125</v>
      </c>
      <c r="J238" s="55"/>
      <c r="K238" s="241"/>
      <c r="L238" s="241">
        <f t="shared" si="3"/>
        <v>0.125</v>
      </c>
      <c r="M238" s="22"/>
      <c r="N238" s="71"/>
      <c r="O238" s="71"/>
      <c r="P238" s="71"/>
    </row>
    <row r="239" spans="1:15" ht="25.5">
      <c r="A239" s="22">
        <v>127</v>
      </c>
      <c r="B239" s="47" t="s">
        <v>2271</v>
      </c>
      <c r="C239" s="47" t="s">
        <v>350</v>
      </c>
      <c r="D239" s="94" t="s">
        <v>159</v>
      </c>
      <c r="E239" s="258"/>
      <c r="F239" s="252"/>
      <c r="G239" s="244"/>
      <c r="H239" s="244"/>
      <c r="I239" s="247"/>
      <c r="J239" s="94" t="s">
        <v>592</v>
      </c>
      <c r="K239" s="249">
        <v>0.75</v>
      </c>
      <c r="L239" s="241">
        <f t="shared" si="3"/>
        <v>0.75</v>
      </c>
      <c r="M239" s="245"/>
      <c r="N239" s="71"/>
      <c r="O239" s="71"/>
    </row>
    <row r="240" spans="1:14" ht="12.75">
      <c r="A240" s="22">
        <v>201</v>
      </c>
      <c r="B240" s="245" t="s">
        <v>349</v>
      </c>
      <c r="C240" s="94" t="s">
        <v>350</v>
      </c>
      <c r="D240" s="94" t="s">
        <v>159</v>
      </c>
      <c r="E240" s="106"/>
      <c r="F240" s="248"/>
      <c r="G240" s="244"/>
      <c r="H240" s="55"/>
      <c r="I240" s="110"/>
      <c r="J240" s="247" t="s">
        <v>122</v>
      </c>
      <c r="K240" s="249">
        <v>0.6</v>
      </c>
      <c r="L240" s="241">
        <f t="shared" si="3"/>
        <v>0.6</v>
      </c>
      <c r="M240" s="47"/>
      <c r="N240" s="71"/>
    </row>
    <row r="241" spans="1:15" ht="25.5">
      <c r="A241" s="22">
        <v>284</v>
      </c>
      <c r="B241" s="10" t="s">
        <v>2260</v>
      </c>
      <c r="C241" s="47" t="s">
        <v>350</v>
      </c>
      <c r="D241" s="94" t="s">
        <v>572</v>
      </c>
      <c r="E241" s="94"/>
      <c r="F241" s="244"/>
      <c r="G241" s="244"/>
      <c r="H241" s="94" t="s">
        <v>575</v>
      </c>
      <c r="I241" s="110">
        <v>0.5</v>
      </c>
      <c r="J241" s="244"/>
      <c r="K241" s="249"/>
      <c r="L241" s="241">
        <f t="shared" si="3"/>
        <v>0.5</v>
      </c>
      <c r="M241" s="261"/>
      <c r="N241" s="71"/>
      <c r="O241" s="71"/>
    </row>
    <row r="242" spans="1:15" ht="12.75">
      <c r="A242" s="22">
        <v>449</v>
      </c>
      <c r="B242" s="107" t="s">
        <v>2276</v>
      </c>
      <c r="C242" s="47" t="s">
        <v>350</v>
      </c>
      <c r="D242" s="107" t="s">
        <v>1508</v>
      </c>
      <c r="E242" s="55"/>
      <c r="F242" s="55"/>
      <c r="G242" s="22"/>
      <c r="H242" s="107" t="s">
        <v>1501</v>
      </c>
      <c r="I242" s="55">
        <v>0.125</v>
      </c>
      <c r="J242" s="94"/>
      <c r="K242" s="241"/>
      <c r="L242" s="241">
        <f t="shared" si="3"/>
        <v>0.125</v>
      </c>
      <c r="M242" s="22"/>
      <c r="N242" s="71"/>
      <c r="O242" s="71"/>
    </row>
    <row r="243" spans="1:15" ht="12.75">
      <c r="A243" s="22">
        <v>126</v>
      </c>
      <c r="B243" s="47" t="s">
        <v>2224</v>
      </c>
      <c r="C243" s="47" t="s">
        <v>350</v>
      </c>
      <c r="D243" s="107"/>
      <c r="E243" s="94" t="s">
        <v>118</v>
      </c>
      <c r="F243" s="260"/>
      <c r="G243" s="244"/>
      <c r="H243" s="253"/>
      <c r="I243" s="244"/>
      <c r="J243" s="47" t="s">
        <v>486</v>
      </c>
      <c r="K243" s="22">
        <v>0.75</v>
      </c>
      <c r="L243" s="241">
        <f t="shared" si="3"/>
        <v>0.75</v>
      </c>
      <c r="M243" s="245"/>
      <c r="N243" s="71"/>
      <c r="O243" s="71"/>
    </row>
    <row r="244" spans="1:15" ht="25.5">
      <c r="A244" s="22">
        <v>160</v>
      </c>
      <c r="B244" s="47" t="s">
        <v>1113</v>
      </c>
      <c r="C244" s="151" t="s">
        <v>1114</v>
      </c>
      <c r="D244" s="55"/>
      <c r="E244" s="151" t="s">
        <v>1090</v>
      </c>
      <c r="F244" s="242"/>
      <c r="G244" s="22"/>
      <c r="H244" s="10" t="s">
        <v>2311</v>
      </c>
      <c r="I244" s="241">
        <v>0.667</v>
      </c>
      <c r="J244" s="55"/>
      <c r="K244" s="241"/>
      <c r="L244" s="241">
        <f t="shared" si="3"/>
        <v>0.667</v>
      </c>
      <c r="M244" s="22"/>
      <c r="N244" s="71"/>
      <c r="O244" s="71"/>
    </row>
    <row r="245" spans="1:15" ht="12.75">
      <c r="A245" s="22">
        <v>285</v>
      </c>
      <c r="B245" s="47" t="s">
        <v>1117</v>
      </c>
      <c r="C245" s="151" t="s">
        <v>350</v>
      </c>
      <c r="D245" s="55"/>
      <c r="E245" s="107" t="s">
        <v>1090</v>
      </c>
      <c r="F245" s="242"/>
      <c r="G245" s="22"/>
      <c r="H245" s="47"/>
      <c r="I245" s="241">
        <v>0.5</v>
      </c>
      <c r="J245" s="55"/>
      <c r="K245" s="241"/>
      <c r="L245" s="241">
        <f t="shared" si="3"/>
        <v>0.5</v>
      </c>
      <c r="M245" s="22"/>
      <c r="N245" s="71"/>
      <c r="O245" s="71"/>
    </row>
    <row r="246" spans="1:15" ht="12.75">
      <c r="A246" s="22">
        <v>560</v>
      </c>
      <c r="B246" s="47" t="s">
        <v>943</v>
      </c>
      <c r="C246" s="151" t="s">
        <v>350</v>
      </c>
      <c r="D246" s="55"/>
      <c r="E246" s="107" t="s">
        <v>926</v>
      </c>
      <c r="F246" s="242"/>
      <c r="G246" s="22"/>
      <c r="H246" s="47" t="s">
        <v>719</v>
      </c>
      <c r="I246" s="241">
        <v>0.1</v>
      </c>
      <c r="J246" s="55"/>
      <c r="K246" s="241"/>
      <c r="L246" s="241">
        <f t="shared" si="3"/>
        <v>0.1</v>
      </c>
      <c r="M246" s="22"/>
      <c r="N246" s="71"/>
      <c r="O246" s="71"/>
    </row>
    <row r="247" spans="1:15" ht="12.75">
      <c r="A247" s="22">
        <v>561</v>
      </c>
      <c r="B247" s="107" t="s">
        <v>2272</v>
      </c>
      <c r="C247" s="47" t="s">
        <v>350</v>
      </c>
      <c r="D247" s="55"/>
      <c r="E247" s="107" t="s">
        <v>1487</v>
      </c>
      <c r="F247" s="55"/>
      <c r="G247" s="22"/>
      <c r="H247" s="107" t="s">
        <v>1486</v>
      </c>
      <c r="I247" s="55">
        <v>0.1</v>
      </c>
      <c r="J247" s="94"/>
      <c r="K247" s="241"/>
      <c r="L247" s="241">
        <f t="shared" si="3"/>
        <v>0.1</v>
      </c>
      <c r="M247" s="22"/>
      <c r="N247" s="71"/>
      <c r="O247" s="71"/>
    </row>
    <row r="248" spans="1:15" ht="12.75">
      <c r="A248" s="22">
        <v>354</v>
      </c>
      <c r="B248" s="47" t="s">
        <v>1143</v>
      </c>
      <c r="C248" s="151" t="s">
        <v>1144</v>
      </c>
      <c r="D248" s="55"/>
      <c r="E248" s="107" t="s">
        <v>1063</v>
      </c>
      <c r="F248" s="242"/>
      <c r="G248" s="22"/>
      <c r="H248" s="47" t="s">
        <v>802</v>
      </c>
      <c r="I248" s="241">
        <v>0.25</v>
      </c>
      <c r="J248" s="55"/>
      <c r="K248" s="241"/>
      <c r="L248" s="241">
        <f t="shared" si="3"/>
        <v>0.25</v>
      </c>
      <c r="M248" s="22"/>
      <c r="N248" s="71"/>
      <c r="O248" s="71"/>
    </row>
    <row r="249" spans="1:15" ht="12.75">
      <c r="A249" s="22">
        <v>202</v>
      </c>
      <c r="B249" s="245" t="s">
        <v>2225</v>
      </c>
      <c r="C249" s="47" t="s">
        <v>1271</v>
      </c>
      <c r="D249" s="55"/>
      <c r="E249" s="150" t="s">
        <v>484</v>
      </c>
      <c r="F249" s="260"/>
      <c r="G249" s="244"/>
      <c r="H249" s="244"/>
      <c r="I249" s="247"/>
      <c r="J249" s="47" t="s">
        <v>483</v>
      </c>
      <c r="K249" s="249">
        <v>0.6</v>
      </c>
      <c r="L249" s="241">
        <f t="shared" si="3"/>
        <v>0.6</v>
      </c>
      <c r="M249" s="245"/>
      <c r="N249" s="71"/>
      <c r="O249" s="71"/>
    </row>
    <row r="250" spans="1:15" ht="12.75">
      <c r="A250" s="22">
        <v>61</v>
      </c>
      <c r="B250" s="245" t="s">
        <v>104</v>
      </c>
      <c r="C250" s="244" t="s">
        <v>105</v>
      </c>
      <c r="D250" s="258" t="s">
        <v>106</v>
      </c>
      <c r="E250" s="260"/>
      <c r="F250" s="260"/>
      <c r="G250" s="244"/>
      <c r="H250" s="253"/>
      <c r="I250" s="244"/>
      <c r="J250" s="244" t="s">
        <v>110</v>
      </c>
      <c r="K250" s="259">
        <v>1</v>
      </c>
      <c r="L250" s="241">
        <f t="shared" si="3"/>
        <v>1</v>
      </c>
      <c r="M250" s="245"/>
      <c r="N250" s="71"/>
      <c r="O250" s="71"/>
    </row>
    <row r="251" spans="1:15" ht="25.5">
      <c r="A251" s="22">
        <v>286</v>
      </c>
      <c r="B251" s="10" t="s">
        <v>1724</v>
      </c>
      <c r="C251" s="47" t="s">
        <v>105</v>
      </c>
      <c r="D251" s="94" t="s">
        <v>573</v>
      </c>
      <c r="E251" s="94"/>
      <c r="F251" s="244"/>
      <c r="G251" s="244"/>
      <c r="H251" s="94" t="s">
        <v>575</v>
      </c>
      <c r="I251" s="110">
        <v>0.5</v>
      </c>
      <c r="J251" s="247"/>
      <c r="K251" s="249"/>
      <c r="L251" s="241">
        <f t="shared" si="3"/>
        <v>0.5</v>
      </c>
      <c r="M251" s="245"/>
      <c r="N251" s="71"/>
      <c r="O251" s="71"/>
    </row>
    <row r="252" spans="1:15" ht="12.75">
      <c r="A252" s="22">
        <v>562</v>
      </c>
      <c r="B252" s="47" t="s">
        <v>1150</v>
      </c>
      <c r="C252" s="151" t="s">
        <v>105</v>
      </c>
      <c r="D252" s="55"/>
      <c r="E252" s="107" t="s">
        <v>1110</v>
      </c>
      <c r="F252" s="242"/>
      <c r="G252" s="22"/>
      <c r="H252" s="47" t="s">
        <v>719</v>
      </c>
      <c r="I252" s="241">
        <v>0.1</v>
      </c>
      <c r="J252" s="55"/>
      <c r="K252" s="241"/>
      <c r="L252" s="241">
        <f t="shared" si="3"/>
        <v>0.1</v>
      </c>
      <c r="M252" s="22"/>
      <c r="N252" s="71"/>
      <c r="O252" s="71"/>
    </row>
    <row r="253" spans="1:15" ht="12.75">
      <c r="A253" s="22">
        <v>203</v>
      </c>
      <c r="B253" s="245" t="s">
        <v>317</v>
      </c>
      <c r="C253" s="138" t="s">
        <v>72</v>
      </c>
      <c r="D253" s="106" t="s">
        <v>318</v>
      </c>
      <c r="E253" s="106"/>
      <c r="F253" s="139"/>
      <c r="G253" s="55"/>
      <c r="H253" s="55"/>
      <c r="I253" s="110"/>
      <c r="J253" s="247" t="s">
        <v>122</v>
      </c>
      <c r="K253" s="241">
        <v>0.6</v>
      </c>
      <c r="L253" s="241">
        <f t="shared" si="3"/>
        <v>0.6</v>
      </c>
      <c r="M253" s="47"/>
      <c r="N253" s="71"/>
      <c r="O253" s="71"/>
    </row>
    <row r="254" spans="1:15" ht="12.75">
      <c r="A254" s="22">
        <v>128</v>
      </c>
      <c r="B254" s="47" t="s">
        <v>2256</v>
      </c>
      <c r="C254" s="47" t="s">
        <v>72</v>
      </c>
      <c r="D254" s="270" t="s">
        <v>134</v>
      </c>
      <c r="E254" s="47"/>
      <c r="F254" s="274"/>
      <c r="G254" s="47"/>
      <c r="H254" s="10"/>
      <c r="I254" s="47"/>
      <c r="J254" s="10" t="s">
        <v>512</v>
      </c>
      <c r="K254" s="22">
        <v>0.75</v>
      </c>
      <c r="L254" s="241">
        <f t="shared" si="3"/>
        <v>0.75</v>
      </c>
      <c r="M254" s="47"/>
      <c r="N254" s="71"/>
      <c r="O254" s="71"/>
    </row>
    <row r="255" spans="1:15" ht="12.75">
      <c r="A255" s="22">
        <v>450</v>
      </c>
      <c r="B255" s="47" t="s">
        <v>288</v>
      </c>
      <c r="C255" s="151" t="s">
        <v>72</v>
      </c>
      <c r="D255" s="55"/>
      <c r="E255" s="107" t="s">
        <v>1024</v>
      </c>
      <c r="F255" s="242"/>
      <c r="G255" s="22"/>
      <c r="H255" s="47" t="s">
        <v>713</v>
      </c>
      <c r="I255" s="241">
        <v>0.125</v>
      </c>
      <c r="J255" s="55"/>
      <c r="K255" s="241"/>
      <c r="L255" s="241">
        <f t="shared" si="3"/>
        <v>0.125</v>
      </c>
      <c r="M255" s="22"/>
      <c r="N255" s="71"/>
      <c r="O255" s="71"/>
    </row>
    <row r="256" spans="1:15" ht="12.75">
      <c r="A256" s="22">
        <v>287</v>
      </c>
      <c r="B256" s="47" t="s">
        <v>660</v>
      </c>
      <c r="C256" s="94" t="s">
        <v>332</v>
      </c>
      <c r="D256" s="55" t="s">
        <v>197</v>
      </c>
      <c r="E256" s="106"/>
      <c r="F256" s="154" t="s">
        <v>653</v>
      </c>
      <c r="G256" s="22">
        <v>0.5</v>
      </c>
      <c r="H256" s="47"/>
      <c r="I256" s="241"/>
      <c r="J256" s="55"/>
      <c r="K256" s="241"/>
      <c r="L256" s="241">
        <f t="shared" si="3"/>
        <v>0.5</v>
      </c>
      <c r="M256" s="22"/>
      <c r="N256" s="71"/>
      <c r="O256" s="71"/>
    </row>
    <row r="257" spans="1:15" ht="12.75">
      <c r="A257" s="22">
        <v>204</v>
      </c>
      <c r="B257" s="245" t="s">
        <v>331</v>
      </c>
      <c r="C257" s="94" t="s">
        <v>332</v>
      </c>
      <c r="D257" s="55"/>
      <c r="E257" s="258" t="s">
        <v>221</v>
      </c>
      <c r="F257" s="260"/>
      <c r="G257" s="244"/>
      <c r="H257" s="253"/>
      <c r="I257" s="247"/>
      <c r="J257" s="247" t="s">
        <v>122</v>
      </c>
      <c r="K257" s="249">
        <v>0.6</v>
      </c>
      <c r="L257" s="241">
        <f t="shared" si="3"/>
        <v>0.6</v>
      </c>
      <c r="M257" s="245"/>
      <c r="N257" s="71"/>
      <c r="O257" s="71"/>
    </row>
    <row r="258" spans="1:15" ht="12.75">
      <c r="A258" s="22">
        <v>395</v>
      </c>
      <c r="B258" s="47" t="s">
        <v>715</v>
      </c>
      <c r="C258" s="151" t="s">
        <v>332</v>
      </c>
      <c r="D258" s="55"/>
      <c r="E258" s="107" t="s">
        <v>878</v>
      </c>
      <c r="F258" s="48"/>
      <c r="G258" s="241"/>
      <c r="H258" s="47" t="s">
        <v>729</v>
      </c>
      <c r="I258" s="241">
        <v>0.167</v>
      </c>
      <c r="J258" s="55"/>
      <c r="K258" s="241"/>
      <c r="L258" s="241">
        <f t="shared" si="3"/>
        <v>0.167</v>
      </c>
      <c r="M258" s="22"/>
      <c r="N258" s="71"/>
      <c r="O258" s="71"/>
    </row>
    <row r="259" spans="1:15" ht="12.75">
      <c r="A259" s="22">
        <v>95</v>
      </c>
      <c r="B259" s="245" t="s">
        <v>262</v>
      </c>
      <c r="C259" s="94" t="s">
        <v>263</v>
      </c>
      <c r="D259" s="106"/>
      <c r="E259" s="94" t="s">
        <v>225</v>
      </c>
      <c r="F259" s="248"/>
      <c r="G259" s="244"/>
      <c r="H259" s="244"/>
      <c r="I259" s="244"/>
      <c r="J259" s="247" t="s">
        <v>137</v>
      </c>
      <c r="K259" s="249">
        <v>0.8</v>
      </c>
      <c r="L259" s="241">
        <f t="shared" si="3"/>
        <v>0.8</v>
      </c>
      <c r="M259" s="245"/>
      <c r="N259" s="71"/>
      <c r="O259" s="71"/>
    </row>
    <row r="260" spans="1:15" ht="12.75">
      <c r="A260" s="22">
        <v>451</v>
      </c>
      <c r="B260" s="47" t="s">
        <v>1052</v>
      </c>
      <c r="C260" s="151" t="s">
        <v>263</v>
      </c>
      <c r="D260" s="55"/>
      <c r="E260" s="107" t="s">
        <v>1026</v>
      </c>
      <c r="F260" s="242"/>
      <c r="G260" s="22"/>
      <c r="H260" s="47" t="s">
        <v>713</v>
      </c>
      <c r="I260" s="241">
        <v>0.125</v>
      </c>
      <c r="J260" s="55"/>
      <c r="K260" s="241"/>
      <c r="L260" s="241">
        <f t="shared" si="3"/>
        <v>0.125</v>
      </c>
      <c r="M260" s="22"/>
      <c r="N260" s="71"/>
      <c r="O260" s="71"/>
    </row>
    <row r="261" spans="1:15" ht="12.75">
      <c r="A261" s="22">
        <v>563</v>
      </c>
      <c r="B261" s="47" t="s">
        <v>982</v>
      </c>
      <c r="C261" s="151" t="s">
        <v>263</v>
      </c>
      <c r="D261" s="55"/>
      <c r="E261" s="107" t="s">
        <v>959</v>
      </c>
      <c r="F261" s="242"/>
      <c r="G261" s="22"/>
      <c r="H261" s="47" t="s">
        <v>719</v>
      </c>
      <c r="I261" s="241">
        <v>0.1</v>
      </c>
      <c r="J261" s="55"/>
      <c r="K261" s="241"/>
      <c r="L261" s="241">
        <f t="shared" si="3"/>
        <v>0.1</v>
      </c>
      <c r="M261" s="22"/>
      <c r="N261" s="71"/>
      <c r="O261" s="71"/>
    </row>
    <row r="262" spans="1:15" ht="12.75">
      <c r="A262" s="22">
        <v>564</v>
      </c>
      <c r="B262" s="47" t="s">
        <v>1084</v>
      </c>
      <c r="C262" s="151" t="s">
        <v>1085</v>
      </c>
      <c r="D262" s="55"/>
      <c r="E262" s="107" t="s">
        <v>1074</v>
      </c>
      <c r="F262" s="242"/>
      <c r="G262" s="22"/>
      <c r="H262" s="47" t="s">
        <v>719</v>
      </c>
      <c r="I262" s="241">
        <v>0.1</v>
      </c>
      <c r="J262" s="55"/>
      <c r="K262" s="241"/>
      <c r="L262" s="241">
        <f t="shared" si="3"/>
        <v>0.1</v>
      </c>
      <c r="M262" s="22"/>
      <c r="N262" s="71"/>
      <c r="O262" s="71"/>
    </row>
    <row r="263" spans="1:15" ht="12.75">
      <c r="A263" s="22">
        <v>130</v>
      </c>
      <c r="B263" s="245" t="s">
        <v>163</v>
      </c>
      <c r="C263" s="138" t="s">
        <v>164</v>
      </c>
      <c r="D263" s="106" t="s">
        <v>162</v>
      </c>
      <c r="E263" s="106"/>
      <c r="F263" s="139"/>
      <c r="G263" s="55"/>
      <c r="H263" s="94"/>
      <c r="I263" s="110"/>
      <c r="J263" s="244" t="s">
        <v>96</v>
      </c>
      <c r="K263" s="249">
        <v>0.75</v>
      </c>
      <c r="L263" s="241">
        <f aca="true" t="shared" si="4" ref="L263:L327">K263+I263+G263</f>
        <v>0.75</v>
      </c>
      <c r="M263" s="47"/>
      <c r="N263" s="71"/>
      <c r="O263" s="71"/>
    </row>
    <row r="264" spans="1:15" ht="12.75">
      <c r="A264" s="22">
        <v>288</v>
      </c>
      <c r="B264" s="107" t="s">
        <v>2295</v>
      </c>
      <c r="C264" s="47" t="s">
        <v>164</v>
      </c>
      <c r="D264" s="107" t="s">
        <v>1492</v>
      </c>
      <c r="E264" s="55"/>
      <c r="F264" s="55"/>
      <c r="G264" s="22"/>
      <c r="H264" s="107" t="s">
        <v>1491</v>
      </c>
      <c r="I264" s="55">
        <v>0.5</v>
      </c>
      <c r="J264" s="94"/>
      <c r="K264" s="241"/>
      <c r="L264" s="241">
        <f t="shared" si="4"/>
        <v>0.5</v>
      </c>
      <c r="M264" s="22"/>
      <c r="N264" s="71"/>
      <c r="O264" s="71"/>
    </row>
    <row r="265" spans="1:15" ht="12.75">
      <c r="A265" s="22">
        <v>25</v>
      </c>
      <c r="B265" s="157" t="s">
        <v>2258</v>
      </c>
      <c r="C265" s="47" t="s">
        <v>164</v>
      </c>
      <c r="D265" s="55"/>
      <c r="E265" s="150" t="s">
        <v>225</v>
      </c>
      <c r="F265" s="55"/>
      <c r="G265" s="55"/>
      <c r="H265" s="22"/>
      <c r="I265" s="55"/>
      <c r="J265" s="55" t="s">
        <v>515</v>
      </c>
      <c r="K265" s="22">
        <v>1.5</v>
      </c>
      <c r="L265" s="241">
        <f t="shared" si="4"/>
        <v>1.5</v>
      </c>
      <c r="M265" s="55"/>
      <c r="N265" s="71"/>
      <c r="O265" s="71"/>
    </row>
    <row r="266" spans="1:15" ht="12.75">
      <c r="A266" s="22">
        <v>96</v>
      </c>
      <c r="B266" s="47" t="s">
        <v>1793</v>
      </c>
      <c r="C266" s="47" t="s">
        <v>164</v>
      </c>
      <c r="D266" s="47"/>
      <c r="E266" s="150" t="s">
        <v>480</v>
      </c>
      <c r="F266" s="242"/>
      <c r="G266" s="48"/>
      <c r="H266" s="241"/>
      <c r="I266" s="47"/>
      <c r="J266" s="47" t="s">
        <v>481</v>
      </c>
      <c r="K266" s="22">
        <v>0.8</v>
      </c>
      <c r="L266" s="241">
        <f t="shared" si="4"/>
        <v>0.8</v>
      </c>
      <c r="M266" s="47"/>
      <c r="N266" s="71"/>
      <c r="O266" s="71"/>
    </row>
    <row r="267" spans="1:15" ht="12.75">
      <c r="A267" s="22">
        <v>97</v>
      </c>
      <c r="B267" s="245" t="s">
        <v>2246</v>
      </c>
      <c r="C267" s="47" t="s">
        <v>164</v>
      </c>
      <c r="D267" s="106"/>
      <c r="E267" s="150" t="s">
        <v>185</v>
      </c>
      <c r="F267" s="139"/>
      <c r="G267" s="55"/>
      <c r="H267" s="55"/>
      <c r="I267" s="110"/>
      <c r="J267" s="47" t="s">
        <v>481</v>
      </c>
      <c r="K267" s="259">
        <v>0.8</v>
      </c>
      <c r="L267" s="241">
        <f t="shared" si="4"/>
        <v>0.8</v>
      </c>
      <c r="M267" s="47"/>
      <c r="N267" s="71"/>
      <c r="O267" s="71"/>
    </row>
    <row r="268" spans="1:15" ht="12.75">
      <c r="A268" s="22">
        <v>129</v>
      </c>
      <c r="B268" s="47" t="s">
        <v>327</v>
      </c>
      <c r="C268" s="94" t="s">
        <v>164</v>
      </c>
      <c r="D268" s="106"/>
      <c r="E268" s="260" t="s">
        <v>270</v>
      </c>
      <c r="F268" s="248"/>
      <c r="G268" s="244"/>
      <c r="H268" s="55"/>
      <c r="I268" s="244"/>
      <c r="J268" s="247" t="s">
        <v>96</v>
      </c>
      <c r="K268" s="249">
        <v>0.75</v>
      </c>
      <c r="L268" s="241">
        <f t="shared" si="4"/>
        <v>0.75</v>
      </c>
      <c r="M268" s="245"/>
      <c r="N268" s="71"/>
      <c r="O268" s="71"/>
    </row>
    <row r="269" spans="1:15" ht="12.75">
      <c r="A269" s="22">
        <v>205</v>
      </c>
      <c r="B269" s="245" t="s">
        <v>237</v>
      </c>
      <c r="C269" s="138" t="s">
        <v>164</v>
      </c>
      <c r="D269" s="106"/>
      <c r="E269" s="94" t="s">
        <v>230</v>
      </c>
      <c r="F269" s="139"/>
      <c r="G269" s="55"/>
      <c r="H269" s="55"/>
      <c r="I269" s="110"/>
      <c r="J269" s="247" t="s">
        <v>122</v>
      </c>
      <c r="K269" s="241">
        <v>0.6</v>
      </c>
      <c r="L269" s="241">
        <f t="shared" si="4"/>
        <v>0.6</v>
      </c>
      <c r="M269" s="47"/>
      <c r="N269" s="71"/>
      <c r="O269" s="71"/>
    </row>
    <row r="270" spans="1:15" ht="12.75">
      <c r="A270" s="22">
        <v>355</v>
      </c>
      <c r="B270" s="47" t="s">
        <v>133</v>
      </c>
      <c r="C270" s="151" t="s">
        <v>164</v>
      </c>
      <c r="D270" s="55"/>
      <c r="E270" s="107" t="s">
        <v>1063</v>
      </c>
      <c r="F270" s="242"/>
      <c r="G270" s="22"/>
      <c r="H270" s="47" t="s">
        <v>802</v>
      </c>
      <c r="I270" s="241">
        <v>0.25</v>
      </c>
      <c r="J270" s="55"/>
      <c r="K270" s="241"/>
      <c r="L270" s="241">
        <f t="shared" si="4"/>
        <v>0.25</v>
      </c>
      <c r="M270" s="22"/>
      <c r="N270" s="71"/>
      <c r="O270" s="71"/>
    </row>
    <row r="271" spans="1:15" ht="12.75">
      <c r="A271" s="22">
        <v>206</v>
      </c>
      <c r="B271" s="245" t="s">
        <v>340</v>
      </c>
      <c r="C271" s="138" t="s">
        <v>212</v>
      </c>
      <c r="D271" s="106"/>
      <c r="E271" s="94" t="s">
        <v>219</v>
      </c>
      <c r="F271" s="139"/>
      <c r="G271" s="55"/>
      <c r="H271" s="55"/>
      <c r="I271" s="110"/>
      <c r="J271" s="247" t="s">
        <v>122</v>
      </c>
      <c r="K271" s="249">
        <v>0.6</v>
      </c>
      <c r="L271" s="241">
        <f t="shared" si="4"/>
        <v>0.6</v>
      </c>
      <c r="M271" s="47"/>
      <c r="N271" s="71"/>
      <c r="O271" s="71"/>
    </row>
    <row r="272" spans="1:15" ht="12.75">
      <c r="A272" s="22">
        <v>207</v>
      </c>
      <c r="B272" s="245" t="s">
        <v>211</v>
      </c>
      <c r="C272" s="253" t="s">
        <v>212</v>
      </c>
      <c r="D272" s="253"/>
      <c r="E272" s="55" t="s">
        <v>219</v>
      </c>
      <c r="F272" s="252"/>
      <c r="G272" s="244"/>
      <c r="H272" s="244"/>
      <c r="I272" s="244"/>
      <c r="J272" s="247" t="s">
        <v>122</v>
      </c>
      <c r="K272" s="241">
        <v>0.6</v>
      </c>
      <c r="L272" s="241">
        <f t="shared" si="4"/>
        <v>0.6</v>
      </c>
      <c r="M272" s="261"/>
      <c r="N272" s="71"/>
      <c r="O272" s="71"/>
    </row>
    <row r="273" spans="1:15" ht="12.75">
      <c r="A273" s="22">
        <v>131</v>
      </c>
      <c r="B273" s="47" t="s">
        <v>160</v>
      </c>
      <c r="C273" s="94" t="s">
        <v>161</v>
      </c>
      <c r="D273" s="94" t="s">
        <v>162</v>
      </c>
      <c r="E273" s="258"/>
      <c r="F273" s="260"/>
      <c r="G273" s="244"/>
      <c r="H273" s="244"/>
      <c r="I273" s="247"/>
      <c r="J273" s="244" t="s">
        <v>96</v>
      </c>
      <c r="K273" s="249">
        <v>0.75</v>
      </c>
      <c r="L273" s="241">
        <f t="shared" si="4"/>
        <v>0.75</v>
      </c>
      <c r="M273" s="261"/>
      <c r="N273" s="71"/>
      <c r="O273" s="71"/>
    </row>
    <row r="274" spans="1:15" ht="12.75">
      <c r="A274" s="22">
        <v>79</v>
      </c>
      <c r="B274" s="245" t="s">
        <v>1884</v>
      </c>
      <c r="C274" s="47" t="s">
        <v>161</v>
      </c>
      <c r="D274" s="258"/>
      <c r="E274" s="150" t="s">
        <v>185</v>
      </c>
      <c r="F274" s="244"/>
      <c r="G274" s="244"/>
      <c r="H274" s="107" t="s">
        <v>1490</v>
      </c>
      <c r="I274" s="244">
        <v>0.25</v>
      </c>
      <c r="J274" s="47" t="s">
        <v>483</v>
      </c>
      <c r="K274" s="241">
        <v>0.6</v>
      </c>
      <c r="L274" s="241">
        <f t="shared" si="4"/>
        <v>0.85</v>
      </c>
      <c r="M274" s="245"/>
      <c r="N274" s="71"/>
      <c r="O274" s="71"/>
    </row>
    <row r="275" spans="1:15" ht="12.75">
      <c r="A275" s="22"/>
      <c r="B275" s="245" t="s">
        <v>2692</v>
      </c>
      <c r="C275" s="47" t="s">
        <v>161</v>
      </c>
      <c r="D275" s="258"/>
      <c r="E275" s="150" t="s">
        <v>2693</v>
      </c>
      <c r="F275" s="244"/>
      <c r="G275" s="244"/>
      <c r="H275" s="107"/>
      <c r="I275" s="244"/>
      <c r="J275" s="47" t="s">
        <v>122</v>
      </c>
      <c r="K275" s="241">
        <v>0.6</v>
      </c>
      <c r="L275" s="241">
        <f t="shared" si="4"/>
        <v>0.6</v>
      </c>
      <c r="M275" s="245"/>
      <c r="N275" s="71"/>
      <c r="O275" s="71"/>
    </row>
    <row r="276" spans="1:15" ht="25.5">
      <c r="A276" s="22">
        <v>208</v>
      </c>
      <c r="B276" s="47" t="s">
        <v>682</v>
      </c>
      <c r="C276" s="151" t="s">
        <v>161</v>
      </c>
      <c r="D276" s="55"/>
      <c r="E276" s="55" t="s">
        <v>1026</v>
      </c>
      <c r="F276" s="242"/>
      <c r="G276" s="22"/>
      <c r="H276" s="10" t="s">
        <v>2312</v>
      </c>
      <c r="I276" s="241">
        <v>0.6</v>
      </c>
      <c r="J276" s="55"/>
      <c r="K276" s="241"/>
      <c r="L276" s="241">
        <f t="shared" si="4"/>
        <v>0.6</v>
      </c>
      <c r="M276" s="22"/>
      <c r="N276" s="71"/>
      <c r="O276" s="71"/>
    </row>
    <row r="277" spans="1:15" ht="12" customHeight="1">
      <c r="A277" s="22">
        <v>356</v>
      </c>
      <c r="B277" s="47" t="s">
        <v>682</v>
      </c>
      <c r="C277" s="151" t="s">
        <v>161</v>
      </c>
      <c r="D277" s="55"/>
      <c r="E277" s="107" t="s">
        <v>801</v>
      </c>
      <c r="F277" s="242"/>
      <c r="G277" s="22"/>
      <c r="H277" s="47" t="s">
        <v>802</v>
      </c>
      <c r="I277" s="241">
        <v>0.25</v>
      </c>
      <c r="J277" s="55"/>
      <c r="K277" s="241"/>
      <c r="L277" s="241">
        <f t="shared" si="4"/>
        <v>0.25</v>
      </c>
      <c r="M277" s="22"/>
      <c r="N277" s="71"/>
      <c r="O277" s="71"/>
    </row>
    <row r="278" spans="1:15" ht="12.75">
      <c r="A278" s="22">
        <v>396</v>
      </c>
      <c r="B278" s="47" t="s">
        <v>884</v>
      </c>
      <c r="C278" s="151" t="s">
        <v>161</v>
      </c>
      <c r="D278" s="55"/>
      <c r="E278" s="107" t="s">
        <v>878</v>
      </c>
      <c r="F278" s="48"/>
      <c r="G278" s="241"/>
      <c r="H278" s="47" t="s">
        <v>729</v>
      </c>
      <c r="I278" s="241">
        <v>0.167</v>
      </c>
      <c r="J278" s="55"/>
      <c r="K278" s="241"/>
      <c r="L278" s="241">
        <f t="shared" si="4"/>
        <v>0.167</v>
      </c>
      <c r="M278" s="22"/>
      <c r="N278" s="71"/>
      <c r="O278" s="71"/>
    </row>
    <row r="279" spans="1:15" ht="12.75">
      <c r="A279" s="22">
        <v>452</v>
      </c>
      <c r="B279" s="47" t="s">
        <v>1151</v>
      </c>
      <c r="C279" s="151" t="s">
        <v>161</v>
      </c>
      <c r="D279" s="55"/>
      <c r="E279" s="107" t="s">
        <v>1110</v>
      </c>
      <c r="F279" s="242"/>
      <c r="G279" s="22"/>
      <c r="H279" s="47" t="s">
        <v>713</v>
      </c>
      <c r="I279" s="241">
        <v>0.125</v>
      </c>
      <c r="J279" s="55"/>
      <c r="K279" s="241"/>
      <c r="L279" s="241">
        <f t="shared" si="4"/>
        <v>0.125</v>
      </c>
      <c r="M279" s="22"/>
      <c r="N279" s="71"/>
      <c r="O279" s="71"/>
    </row>
    <row r="280" spans="1:15" ht="12.75">
      <c r="A280" s="22">
        <v>565</v>
      </c>
      <c r="B280" s="47" t="s">
        <v>664</v>
      </c>
      <c r="C280" s="151" t="s">
        <v>161</v>
      </c>
      <c r="D280" s="55"/>
      <c r="E280" s="107" t="s">
        <v>1024</v>
      </c>
      <c r="F280" s="242"/>
      <c r="G280" s="22"/>
      <c r="H280" s="47" t="s">
        <v>719</v>
      </c>
      <c r="I280" s="241">
        <v>0.1</v>
      </c>
      <c r="J280" s="55"/>
      <c r="K280" s="241"/>
      <c r="L280" s="241">
        <f t="shared" si="4"/>
        <v>0.1</v>
      </c>
      <c r="M280" s="22"/>
      <c r="N280" s="71"/>
      <c r="O280" s="71"/>
    </row>
    <row r="281" spans="1:15" ht="12.75">
      <c r="A281" s="22">
        <v>566</v>
      </c>
      <c r="B281" s="47" t="s">
        <v>1010</v>
      </c>
      <c r="C281" s="151" t="s">
        <v>161</v>
      </c>
      <c r="D281" s="55"/>
      <c r="E281" s="107" t="s">
        <v>734</v>
      </c>
      <c r="F281" s="242"/>
      <c r="G281" s="22"/>
      <c r="H281" s="47" t="s">
        <v>719</v>
      </c>
      <c r="I281" s="241">
        <v>0.1</v>
      </c>
      <c r="J281" s="55"/>
      <c r="K281" s="241"/>
      <c r="L281" s="241">
        <f t="shared" si="4"/>
        <v>0.1</v>
      </c>
      <c r="M281" s="22"/>
      <c r="N281" s="71"/>
      <c r="O281" s="71"/>
    </row>
    <row r="282" spans="1:15" ht="12.75">
      <c r="A282" s="22">
        <v>10</v>
      </c>
      <c r="B282" s="47" t="s">
        <v>252</v>
      </c>
      <c r="C282" s="244" t="s">
        <v>48</v>
      </c>
      <c r="D282" s="258" t="s">
        <v>167</v>
      </c>
      <c r="E282" s="258"/>
      <c r="F282" s="276" t="s">
        <v>2515</v>
      </c>
      <c r="G282" s="244">
        <v>2</v>
      </c>
      <c r="H282" s="244"/>
      <c r="I282" s="247"/>
      <c r="J282" s="247" t="s">
        <v>96</v>
      </c>
      <c r="K282" s="241">
        <v>0.75</v>
      </c>
      <c r="L282" s="241">
        <f t="shared" si="4"/>
        <v>2.75</v>
      </c>
      <c r="M282" s="245"/>
      <c r="N282" s="71"/>
      <c r="O282" s="71"/>
    </row>
    <row r="283" spans="1:15" ht="12.75">
      <c r="A283" s="22">
        <v>210</v>
      </c>
      <c r="B283" s="245" t="s">
        <v>309</v>
      </c>
      <c r="C283" s="244" t="s">
        <v>48</v>
      </c>
      <c r="D283" s="251" t="s">
        <v>310</v>
      </c>
      <c r="E283" s="260"/>
      <c r="F283" s="244"/>
      <c r="G283" s="244"/>
      <c r="H283" s="244"/>
      <c r="I283" s="247"/>
      <c r="J283" s="247" t="s">
        <v>122</v>
      </c>
      <c r="K283" s="241">
        <v>0.6</v>
      </c>
      <c r="L283" s="241">
        <f t="shared" si="4"/>
        <v>0.6</v>
      </c>
      <c r="M283" s="245"/>
      <c r="N283" s="71"/>
      <c r="O283" s="71"/>
    </row>
    <row r="284" spans="1:15" ht="25.5">
      <c r="A284" s="22">
        <v>289</v>
      </c>
      <c r="B284" s="10" t="s">
        <v>2026</v>
      </c>
      <c r="C284" s="47" t="s">
        <v>48</v>
      </c>
      <c r="D284" s="94" t="s">
        <v>573</v>
      </c>
      <c r="E284" s="260"/>
      <c r="F284" s="260"/>
      <c r="G284" s="244"/>
      <c r="H284" s="94" t="s">
        <v>575</v>
      </c>
      <c r="I284" s="110">
        <v>0.5</v>
      </c>
      <c r="J284" s="244"/>
      <c r="K284" s="259"/>
      <c r="L284" s="241">
        <f t="shared" si="4"/>
        <v>0.5</v>
      </c>
      <c r="M284" s="245"/>
      <c r="N284" s="71"/>
      <c r="O284" s="71"/>
    </row>
    <row r="285" spans="1:15" ht="25.5">
      <c r="A285" s="22">
        <v>26</v>
      </c>
      <c r="B285" s="47" t="s">
        <v>664</v>
      </c>
      <c r="C285" s="94" t="s">
        <v>48</v>
      </c>
      <c r="D285" s="55"/>
      <c r="E285" s="94" t="s">
        <v>268</v>
      </c>
      <c r="F285" s="279" t="s">
        <v>2532</v>
      </c>
      <c r="G285" s="22">
        <v>1</v>
      </c>
      <c r="H285" s="107" t="s">
        <v>1491</v>
      </c>
      <c r="I285" s="241">
        <v>0.5</v>
      </c>
      <c r="J285" s="55"/>
      <c r="K285" s="241"/>
      <c r="L285" s="241">
        <f t="shared" si="4"/>
        <v>1.5</v>
      </c>
      <c r="M285" s="22"/>
      <c r="N285" s="71"/>
      <c r="O285" s="71"/>
    </row>
    <row r="286" spans="1:15" ht="12.75">
      <c r="A286" s="22">
        <v>98</v>
      </c>
      <c r="B286" s="47" t="s">
        <v>121</v>
      </c>
      <c r="C286" s="94" t="s">
        <v>48</v>
      </c>
      <c r="D286" s="94"/>
      <c r="E286" s="244" t="s">
        <v>116</v>
      </c>
      <c r="F286" s="275"/>
      <c r="G286" s="244"/>
      <c r="H286" s="253"/>
      <c r="I286" s="244"/>
      <c r="J286" s="244" t="s">
        <v>122</v>
      </c>
      <c r="K286" s="249">
        <v>0.8</v>
      </c>
      <c r="L286" s="241">
        <f t="shared" si="4"/>
        <v>0.8</v>
      </c>
      <c r="M286" s="245"/>
      <c r="N286" s="71"/>
      <c r="O286" s="71"/>
    </row>
    <row r="287" spans="1:15" ht="12.75">
      <c r="A287" s="22">
        <v>132</v>
      </c>
      <c r="B287" s="245" t="s">
        <v>200</v>
      </c>
      <c r="C287" s="94" t="s">
        <v>48</v>
      </c>
      <c r="D287" s="55"/>
      <c r="E287" s="106" t="s">
        <v>199</v>
      </c>
      <c r="F287" s="244"/>
      <c r="G287" s="244"/>
      <c r="H287" s="244"/>
      <c r="I287" s="244"/>
      <c r="J287" s="94" t="s">
        <v>2695</v>
      </c>
      <c r="K287" s="241">
        <v>0.75</v>
      </c>
      <c r="L287" s="241">
        <f t="shared" si="4"/>
        <v>0.75</v>
      </c>
      <c r="M287" s="245"/>
      <c r="N287" s="71"/>
      <c r="O287" s="71"/>
    </row>
    <row r="288" spans="1:15" ht="12.75">
      <c r="A288" s="22">
        <v>209</v>
      </c>
      <c r="B288" s="47" t="s">
        <v>2236</v>
      </c>
      <c r="C288" s="47" t="s">
        <v>48</v>
      </c>
      <c r="D288" s="55"/>
      <c r="E288" s="106" t="s">
        <v>488</v>
      </c>
      <c r="F288" s="248"/>
      <c r="G288" s="253"/>
      <c r="H288" s="244"/>
      <c r="I288" s="255"/>
      <c r="J288" s="47" t="s">
        <v>483</v>
      </c>
      <c r="K288" s="241">
        <v>0.6</v>
      </c>
      <c r="L288" s="241">
        <f t="shared" si="4"/>
        <v>0.6</v>
      </c>
      <c r="M288" s="245"/>
      <c r="N288" s="71"/>
      <c r="O288" s="71"/>
    </row>
    <row r="289" spans="1:15" ht="12.75">
      <c r="A289" s="22">
        <v>453</v>
      </c>
      <c r="B289" s="47" t="s">
        <v>1046</v>
      </c>
      <c r="C289" s="151" t="s">
        <v>48</v>
      </c>
      <c r="D289" s="55"/>
      <c r="E289" s="107" t="s">
        <v>1024</v>
      </c>
      <c r="F289" s="242"/>
      <c r="G289" s="22"/>
      <c r="H289" s="47" t="s">
        <v>713</v>
      </c>
      <c r="I289" s="241">
        <v>0.125</v>
      </c>
      <c r="J289" s="55"/>
      <c r="K289" s="241"/>
      <c r="L289" s="241">
        <f t="shared" si="4"/>
        <v>0.125</v>
      </c>
      <c r="M289" s="22"/>
      <c r="N289" s="71"/>
      <c r="O289" s="71"/>
    </row>
    <row r="290" spans="1:15" ht="12.75">
      <c r="A290" s="22">
        <v>454</v>
      </c>
      <c r="B290" s="47" t="s">
        <v>63</v>
      </c>
      <c r="C290" s="151" t="s">
        <v>48</v>
      </c>
      <c r="D290" s="55"/>
      <c r="E290" s="107" t="s">
        <v>1074</v>
      </c>
      <c r="F290" s="242"/>
      <c r="G290" s="22"/>
      <c r="H290" s="47" t="s">
        <v>713</v>
      </c>
      <c r="I290" s="241">
        <v>0.125</v>
      </c>
      <c r="J290" s="55"/>
      <c r="K290" s="241"/>
      <c r="L290" s="241">
        <f t="shared" si="4"/>
        <v>0.125</v>
      </c>
      <c r="M290" s="22"/>
      <c r="N290" s="71"/>
      <c r="O290" s="71"/>
    </row>
    <row r="291" spans="1:15" ht="12.75">
      <c r="A291" s="22">
        <v>455</v>
      </c>
      <c r="B291" s="47" t="s">
        <v>1118</v>
      </c>
      <c r="C291" s="151" t="s">
        <v>1119</v>
      </c>
      <c r="D291" s="55"/>
      <c r="E291" s="107" t="s">
        <v>1090</v>
      </c>
      <c r="F291" s="242"/>
      <c r="G291" s="22"/>
      <c r="H291" s="47" t="s">
        <v>713</v>
      </c>
      <c r="I291" s="241">
        <v>0.125</v>
      </c>
      <c r="J291" s="55"/>
      <c r="K291" s="241"/>
      <c r="L291" s="241">
        <f t="shared" si="4"/>
        <v>0.125</v>
      </c>
      <c r="M291" s="22"/>
      <c r="N291" s="71"/>
      <c r="O291" s="71"/>
    </row>
    <row r="292" spans="1:15" ht="12.75">
      <c r="A292" s="22">
        <v>567</v>
      </c>
      <c r="B292" s="47" t="s">
        <v>957</v>
      </c>
      <c r="C292" s="151" t="s">
        <v>48</v>
      </c>
      <c r="D292" s="55"/>
      <c r="E292" s="107" t="s">
        <v>926</v>
      </c>
      <c r="F292" s="242"/>
      <c r="G292" s="22"/>
      <c r="H292" s="47" t="s">
        <v>719</v>
      </c>
      <c r="I292" s="241">
        <v>0.1</v>
      </c>
      <c r="J292" s="55"/>
      <c r="K292" s="241"/>
      <c r="L292" s="241">
        <f t="shared" si="4"/>
        <v>0.1</v>
      </c>
      <c r="M292" s="22"/>
      <c r="N292" s="71"/>
      <c r="O292" s="71"/>
    </row>
    <row r="293" spans="1:15" ht="12.75">
      <c r="A293" s="22">
        <v>568</v>
      </c>
      <c r="B293" s="47" t="s">
        <v>891</v>
      </c>
      <c r="C293" s="151" t="s">
        <v>48</v>
      </c>
      <c r="D293" s="55"/>
      <c r="E293" s="107" t="s">
        <v>879</v>
      </c>
      <c r="F293" s="242"/>
      <c r="G293" s="22"/>
      <c r="H293" s="47" t="s">
        <v>719</v>
      </c>
      <c r="I293" s="241">
        <v>0.1</v>
      </c>
      <c r="J293" s="55"/>
      <c r="K293" s="241"/>
      <c r="L293" s="241">
        <f t="shared" si="4"/>
        <v>0.1</v>
      </c>
      <c r="M293" s="22"/>
      <c r="N293" s="71"/>
      <c r="O293" s="71"/>
    </row>
    <row r="294" spans="1:15" ht="12.75">
      <c r="A294" s="22">
        <v>569</v>
      </c>
      <c r="B294" s="47" t="s">
        <v>1132</v>
      </c>
      <c r="C294" s="151" t="s">
        <v>48</v>
      </c>
      <c r="D294" s="55"/>
      <c r="E294" s="107" t="s">
        <v>1063</v>
      </c>
      <c r="F294" s="242"/>
      <c r="G294" s="22"/>
      <c r="H294" s="47" t="s">
        <v>719</v>
      </c>
      <c r="I294" s="241">
        <v>0.1</v>
      </c>
      <c r="J294" s="55"/>
      <c r="K294" s="241"/>
      <c r="L294" s="241">
        <f t="shared" si="4"/>
        <v>0.1</v>
      </c>
      <c r="M294" s="22"/>
      <c r="N294" s="71"/>
      <c r="O294" s="71"/>
    </row>
    <row r="295" spans="1:15" ht="12.75">
      <c r="A295" s="22">
        <v>456</v>
      </c>
      <c r="B295" s="47" t="s">
        <v>111</v>
      </c>
      <c r="C295" s="151" t="s">
        <v>915</v>
      </c>
      <c r="D295" s="55"/>
      <c r="E295" s="107" t="s">
        <v>881</v>
      </c>
      <c r="F295" s="242"/>
      <c r="G295" s="22"/>
      <c r="H295" s="47" t="s">
        <v>713</v>
      </c>
      <c r="I295" s="241">
        <v>0.125</v>
      </c>
      <c r="J295" s="55"/>
      <c r="K295" s="241"/>
      <c r="L295" s="241">
        <f t="shared" si="4"/>
        <v>0.125</v>
      </c>
      <c r="M295" s="22"/>
      <c r="N295" s="71"/>
      <c r="O295" s="71"/>
    </row>
    <row r="296" spans="1:15" ht="12.75">
      <c r="A296" s="22">
        <v>457</v>
      </c>
      <c r="B296" s="47" t="s">
        <v>1152</v>
      </c>
      <c r="C296" s="151" t="s">
        <v>630</v>
      </c>
      <c r="D296" s="55"/>
      <c r="E296" s="107" t="s">
        <v>1110</v>
      </c>
      <c r="F296" s="242"/>
      <c r="G296" s="22"/>
      <c r="H296" s="47" t="s">
        <v>713</v>
      </c>
      <c r="I296" s="241">
        <v>0.125</v>
      </c>
      <c r="J296" s="55"/>
      <c r="K296" s="241"/>
      <c r="L296" s="241">
        <f t="shared" si="4"/>
        <v>0.125</v>
      </c>
      <c r="M296" s="22"/>
      <c r="N296" s="71"/>
      <c r="O296" s="71"/>
    </row>
    <row r="297" spans="1:15" ht="12.75">
      <c r="A297" s="22">
        <v>458</v>
      </c>
      <c r="B297" s="47" t="s">
        <v>1047</v>
      </c>
      <c r="C297" s="151" t="s">
        <v>630</v>
      </c>
      <c r="D297" s="55"/>
      <c r="E297" s="107" t="s">
        <v>1024</v>
      </c>
      <c r="F297" s="242"/>
      <c r="G297" s="22"/>
      <c r="H297" s="47" t="s">
        <v>713</v>
      </c>
      <c r="I297" s="241">
        <v>0.125</v>
      </c>
      <c r="J297" s="55"/>
      <c r="K297" s="241"/>
      <c r="L297" s="241">
        <f t="shared" si="4"/>
        <v>0.125</v>
      </c>
      <c r="M297" s="22"/>
      <c r="N297" s="71"/>
      <c r="O297" s="71"/>
    </row>
    <row r="298" spans="1:15" ht="12.75">
      <c r="A298" s="22">
        <v>570</v>
      </c>
      <c r="B298" s="47" t="s">
        <v>155</v>
      </c>
      <c r="C298" s="151" t="s">
        <v>944</v>
      </c>
      <c r="D298" s="55"/>
      <c r="E298" s="107" t="s">
        <v>926</v>
      </c>
      <c r="F298" s="242"/>
      <c r="G298" s="22"/>
      <c r="H298" s="47" t="s">
        <v>719</v>
      </c>
      <c r="I298" s="241">
        <v>0.1</v>
      </c>
      <c r="J298" s="55"/>
      <c r="K298" s="241"/>
      <c r="L298" s="241">
        <f t="shared" si="4"/>
        <v>0.1</v>
      </c>
      <c r="M298" s="22"/>
      <c r="N298" s="71"/>
      <c r="O298" s="71"/>
    </row>
    <row r="299" spans="1:15" ht="12.75">
      <c r="A299" s="22">
        <v>412</v>
      </c>
      <c r="B299" s="107" t="s">
        <v>2292</v>
      </c>
      <c r="C299" s="47" t="s">
        <v>2216</v>
      </c>
      <c r="D299" s="55"/>
      <c r="E299" s="107" t="s">
        <v>878</v>
      </c>
      <c r="F299" s="55"/>
      <c r="G299" s="22"/>
      <c r="H299" s="107" t="s">
        <v>1493</v>
      </c>
      <c r="I299" s="55">
        <v>0.16666666666666666</v>
      </c>
      <c r="J299" s="94"/>
      <c r="K299" s="241"/>
      <c r="L299" s="241">
        <f t="shared" si="4"/>
        <v>0.16666666666666666</v>
      </c>
      <c r="M299" s="22"/>
      <c r="N299" s="71"/>
      <c r="O299" s="71"/>
    </row>
    <row r="300" spans="1:15" ht="12.75">
      <c r="A300" s="22">
        <v>459</v>
      </c>
      <c r="B300" s="47" t="s">
        <v>951</v>
      </c>
      <c r="C300" s="151" t="s">
        <v>942</v>
      </c>
      <c r="D300" s="55"/>
      <c r="E300" s="107" t="s">
        <v>1026</v>
      </c>
      <c r="F300" s="242"/>
      <c r="G300" s="22"/>
      <c r="H300" s="47" t="s">
        <v>713</v>
      </c>
      <c r="I300" s="241">
        <v>0.125</v>
      </c>
      <c r="J300" s="55"/>
      <c r="K300" s="241"/>
      <c r="L300" s="241">
        <f t="shared" si="4"/>
        <v>0.125</v>
      </c>
      <c r="M300" s="22"/>
      <c r="N300" s="71"/>
      <c r="O300" s="71"/>
    </row>
    <row r="301" spans="1:15" ht="12.75">
      <c r="A301" s="22">
        <v>571</v>
      </c>
      <c r="B301" s="47" t="s">
        <v>941</v>
      </c>
      <c r="C301" s="151" t="s">
        <v>942</v>
      </c>
      <c r="D301" s="55"/>
      <c r="E301" s="107" t="s">
        <v>920</v>
      </c>
      <c r="F301" s="242"/>
      <c r="G301" s="22"/>
      <c r="H301" s="47" t="s">
        <v>719</v>
      </c>
      <c r="I301" s="241">
        <v>0.1</v>
      </c>
      <c r="J301" s="55"/>
      <c r="K301" s="241"/>
      <c r="L301" s="241">
        <f t="shared" si="4"/>
        <v>0.1</v>
      </c>
      <c r="M301" s="22"/>
      <c r="N301" s="71"/>
      <c r="O301" s="71"/>
    </row>
    <row r="302" spans="1:15" ht="12.75">
      <c r="A302" s="22">
        <v>460</v>
      </c>
      <c r="B302" s="47" t="s">
        <v>745</v>
      </c>
      <c r="C302" s="151" t="s">
        <v>901</v>
      </c>
      <c r="D302" s="55"/>
      <c r="E302" s="107" t="s">
        <v>879</v>
      </c>
      <c r="F302" s="242"/>
      <c r="G302" s="22"/>
      <c r="H302" s="47" t="s">
        <v>713</v>
      </c>
      <c r="I302" s="241">
        <v>0.125</v>
      </c>
      <c r="J302" s="55"/>
      <c r="K302" s="241"/>
      <c r="L302" s="241">
        <f t="shared" si="4"/>
        <v>0.125</v>
      </c>
      <c r="M302" s="22"/>
      <c r="N302" s="71"/>
      <c r="O302" s="71"/>
    </row>
    <row r="303" spans="1:15" ht="12.75">
      <c r="A303" s="22">
        <v>211</v>
      </c>
      <c r="B303" s="47" t="s">
        <v>307</v>
      </c>
      <c r="C303" s="94" t="s">
        <v>308</v>
      </c>
      <c r="D303" s="94"/>
      <c r="E303" s="94" t="s">
        <v>269</v>
      </c>
      <c r="F303" s="244"/>
      <c r="G303" s="244"/>
      <c r="H303" s="253"/>
      <c r="I303" s="244"/>
      <c r="J303" s="247" t="s">
        <v>122</v>
      </c>
      <c r="K303" s="241">
        <v>0.6</v>
      </c>
      <c r="L303" s="241">
        <f t="shared" si="4"/>
        <v>0.6</v>
      </c>
      <c r="M303" s="245"/>
      <c r="N303" s="71"/>
      <c r="O303" s="71"/>
    </row>
    <row r="304" spans="1:15" ht="12.75">
      <c r="A304" s="22">
        <v>357</v>
      </c>
      <c r="B304" s="47" t="s">
        <v>1018</v>
      </c>
      <c r="C304" s="151" t="s">
        <v>308</v>
      </c>
      <c r="D304" s="55"/>
      <c r="E304" s="107" t="s">
        <v>734</v>
      </c>
      <c r="F304" s="242"/>
      <c r="G304" s="22"/>
      <c r="H304" s="47" t="s">
        <v>802</v>
      </c>
      <c r="I304" s="241">
        <v>0.25</v>
      </c>
      <c r="J304" s="55"/>
      <c r="K304" s="241"/>
      <c r="L304" s="241">
        <f t="shared" si="4"/>
        <v>0.25</v>
      </c>
      <c r="M304" s="22"/>
      <c r="N304" s="71"/>
      <c r="O304" s="71"/>
    </row>
    <row r="305" spans="1:15" ht="12.75">
      <c r="A305" s="22">
        <v>99</v>
      </c>
      <c r="B305" s="245" t="s">
        <v>2235</v>
      </c>
      <c r="C305" s="47" t="s">
        <v>628</v>
      </c>
      <c r="D305" s="106"/>
      <c r="E305" s="150" t="s">
        <v>485</v>
      </c>
      <c r="F305" s="139"/>
      <c r="G305" s="55"/>
      <c r="H305" s="55"/>
      <c r="I305" s="110"/>
      <c r="J305" s="47" t="s">
        <v>481</v>
      </c>
      <c r="K305" s="22">
        <v>0.8</v>
      </c>
      <c r="L305" s="241">
        <f t="shared" si="4"/>
        <v>0.8</v>
      </c>
      <c r="M305" s="47"/>
      <c r="N305" s="71"/>
      <c r="O305" s="71"/>
    </row>
    <row r="306" spans="1:15" ht="12.75">
      <c r="A306" s="22">
        <v>572</v>
      </c>
      <c r="B306" s="47" t="s">
        <v>992</v>
      </c>
      <c r="C306" s="151" t="s">
        <v>628</v>
      </c>
      <c r="D306" s="55"/>
      <c r="E306" s="107" t="s">
        <v>988</v>
      </c>
      <c r="F306" s="242"/>
      <c r="G306" s="22"/>
      <c r="H306" s="47" t="s">
        <v>719</v>
      </c>
      <c r="I306" s="241">
        <v>0.1</v>
      </c>
      <c r="J306" s="55"/>
      <c r="K306" s="241"/>
      <c r="L306" s="241">
        <f t="shared" si="4"/>
        <v>0.1</v>
      </c>
      <c r="M306" s="22"/>
      <c r="N306" s="71"/>
      <c r="O306" s="71"/>
    </row>
    <row r="307" spans="1:15" ht="12.75">
      <c r="A307" s="22">
        <v>212</v>
      </c>
      <c r="B307" s="245" t="s">
        <v>140</v>
      </c>
      <c r="C307" s="94" t="s">
        <v>141</v>
      </c>
      <c r="D307" s="94"/>
      <c r="E307" s="251" t="s">
        <v>113</v>
      </c>
      <c r="F307" s="248"/>
      <c r="G307" s="244"/>
      <c r="H307" s="253"/>
      <c r="I307" s="247"/>
      <c r="J307" s="244" t="s">
        <v>122</v>
      </c>
      <c r="K307" s="249">
        <v>0.6</v>
      </c>
      <c r="L307" s="241">
        <f t="shared" si="4"/>
        <v>0.6</v>
      </c>
      <c r="M307" s="245"/>
      <c r="N307" s="71"/>
      <c r="O307" s="71"/>
    </row>
    <row r="308" spans="1:15" ht="12.75">
      <c r="A308" s="22">
        <v>573</v>
      </c>
      <c r="B308" s="47" t="s">
        <v>1091</v>
      </c>
      <c r="C308" s="151" t="s">
        <v>141</v>
      </c>
      <c r="D308" s="55"/>
      <c r="E308" s="107" t="s">
        <v>1074</v>
      </c>
      <c r="F308" s="242"/>
      <c r="G308" s="22"/>
      <c r="H308" s="47" t="s">
        <v>719</v>
      </c>
      <c r="I308" s="241">
        <v>0.1</v>
      </c>
      <c r="J308" s="55"/>
      <c r="K308" s="241"/>
      <c r="L308" s="241">
        <f t="shared" si="4"/>
        <v>0.1</v>
      </c>
      <c r="M308" s="22"/>
      <c r="N308" s="71"/>
      <c r="O308" s="71"/>
    </row>
    <row r="309" spans="1:15" ht="12.75">
      <c r="A309" s="22">
        <v>574</v>
      </c>
      <c r="B309" s="47" t="s">
        <v>948</v>
      </c>
      <c r="C309" s="151" t="s">
        <v>141</v>
      </c>
      <c r="D309" s="55"/>
      <c r="E309" s="107" t="s">
        <v>1090</v>
      </c>
      <c r="F309" s="242"/>
      <c r="G309" s="22"/>
      <c r="H309" s="47" t="s">
        <v>719</v>
      </c>
      <c r="I309" s="241">
        <v>0.1</v>
      </c>
      <c r="J309" s="55"/>
      <c r="K309" s="241"/>
      <c r="L309" s="241">
        <f t="shared" si="4"/>
        <v>0.1</v>
      </c>
      <c r="M309" s="22"/>
      <c r="N309" s="71"/>
      <c r="O309" s="71"/>
    </row>
    <row r="310" spans="1:15" ht="12.75">
      <c r="A310" s="22">
        <v>575</v>
      </c>
      <c r="B310" s="47" t="s">
        <v>1041</v>
      </c>
      <c r="C310" s="151" t="s">
        <v>141</v>
      </c>
      <c r="D310" s="55"/>
      <c r="E310" s="107" t="s">
        <v>1063</v>
      </c>
      <c r="F310" s="242"/>
      <c r="G310" s="22"/>
      <c r="H310" s="47" t="s">
        <v>719</v>
      </c>
      <c r="I310" s="241">
        <v>0.1</v>
      </c>
      <c r="J310" s="55"/>
      <c r="K310" s="241"/>
      <c r="L310" s="241">
        <f t="shared" si="4"/>
        <v>0.1</v>
      </c>
      <c r="M310" s="22"/>
      <c r="N310" s="71"/>
      <c r="O310" s="71"/>
    </row>
    <row r="311" spans="1:15" ht="12.75">
      <c r="A311" s="22">
        <v>290</v>
      </c>
      <c r="B311" s="47" t="s">
        <v>694</v>
      </c>
      <c r="C311" s="94" t="s">
        <v>683</v>
      </c>
      <c r="D311" s="94" t="s">
        <v>188</v>
      </c>
      <c r="E311" s="106"/>
      <c r="F311" s="248" t="s">
        <v>691</v>
      </c>
      <c r="G311" s="22">
        <v>0.5</v>
      </c>
      <c r="H311" s="47"/>
      <c r="I311" s="241"/>
      <c r="J311" s="55"/>
      <c r="K311" s="241"/>
      <c r="L311" s="241">
        <f t="shared" si="4"/>
        <v>0.5</v>
      </c>
      <c r="M311" s="22"/>
      <c r="N311" s="71"/>
      <c r="O311" s="71"/>
    </row>
    <row r="312" spans="1:15" ht="12.75">
      <c r="A312" s="22">
        <v>461</v>
      </c>
      <c r="B312" s="47" t="s">
        <v>1048</v>
      </c>
      <c r="C312" s="151" t="s">
        <v>683</v>
      </c>
      <c r="D312" s="55"/>
      <c r="E312" s="107" t="s">
        <v>1024</v>
      </c>
      <c r="F312" s="242"/>
      <c r="G312" s="22"/>
      <c r="H312" s="47" t="s">
        <v>713</v>
      </c>
      <c r="I312" s="241">
        <v>0.125</v>
      </c>
      <c r="J312" s="55"/>
      <c r="K312" s="241"/>
      <c r="L312" s="241">
        <f t="shared" si="4"/>
        <v>0.125</v>
      </c>
      <c r="M312" s="22"/>
      <c r="N312" s="71"/>
      <c r="O312" s="71"/>
    </row>
    <row r="313" spans="1:15" ht="12.75">
      <c r="A313" s="22">
        <v>576</v>
      </c>
      <c r="B313" s="47" t="s">
        <v>1155</v>
      </c>
      <c r="C313" s="151" t="s">
        <v>683</v>
      </c>
      <c r="D313" s="55"/>
      <c r="E313" s="138" t="s">
        <v>1110</v>
      </c>
      <c r="F313" s="242"/>
      <c r="G313" s="22"/>
      <c r="H313" s="47" t="s">
        <v>719</v>
      </c>
      <c r="I313" s="241">
        <v>0.1</v>
      </c>
      <c r="J313" s="55"/>
      <c r="K313" s="241"/>
      <c r="L313" s="241">
        <f t="shared" si="4"/>
        <v>0.1</v>
      </c>
      <c r="M313" s="22"/>
      <c r="N313" s="71"/>
      <c r="O313" s="71"/>
    </row>
    <row r="314" spans="1:15" ht="12.75">
      <c r="A314" s="22">
        <v>462</v>
      </c>
      <c r="B314" s="47" t="s">
        <v>175</v>
      </c>
      <c r="C314" s="151" t="s">
        <v>1067</v>
      </c>
      <c r="D314" s="55"/>
      <c r="E314" s="107" t="s">
        <v>1026</v>
      </c>
      <c r="F314" s="242"/>
      <c r="G314" s="22"/>
      <c r="H314" s="47" t="s">
        <v>713</v>
      </c>
      <c r="I314" s="241">
        <v>0.125</v>
      </c>
      <c r="J314" s="55"/>
      <c r="K314" s="241"/>
      <c r="L314" s="241">
        <f t="shared" si="4"/>
        <v>0.125</v>
      </c>
      <c r="M314" s="22"/>
      <c r="N314" s="71"/>
      <c r="O314" s="71"/>
    </row>
    <row r="315" spans="1:15" ht="38.25">
      <c r="A315" s="22">
        <v>37</v>
      </c>
      <c r="B315" s="47" t="s">
        <v>348</v>
      </c>
      <c r="C315" s="94" t="s">
        <v>45</v>
      </c>
      <c r="D315" s="94" t="s">
        <v>162</v>
      </c>
      <c r="E315" s="258"/>
      <c r="F315" s="244"/>
      <c r="G315" s="244"/>
      <c r="H315" s="244"/>
      <c r="I315" s="244"/>
      <c r="J315" s="255" t="s">
        <v>2314</v>
      </c>
      <c r="K315" s="249">
        <f>0.6+0.75</f>
        <v>1.35</v>
      </c>
      <c r="L315" s="241">
        <f t="shared" si="4"/>
        <v>1.35</v>
      </c>
      <c r="M315" s="245"/>
      <c r="N315" s="71"/>
      <c r="O315" s="71"/>
    </row>
    <row r="316" spans="1:15" ht="51">
      <c r="A316" s="22">
        <v>5</v>
      </c>
      <c r="B316" s="245" t="s">
        <v>193</v>
      </c>
      <c r="C316" s="94" t="s">
        <v>45</v>
      </c>
      <c r="D316" s="107" t="s">
        <v>192</v>
      </c>
      <c r="E316" s="94"/>
      <c r="F316" s="244"/>
      <c r="G316" s="244"/>
      <c r="H316" s="94" t="s">
        <v>2315</v>
      </c>
      <c r="I316" s="244">
        <v>1</v>
      </c>
      <c r="J316" s="244" t="s">
        <v>194</v>
      </c>
      <c r="K316" s="249">
        <v>2</v>
      </c>
      <c r="L316" s="241">
        <f t="shared" si="4"/>
        <v>3</v>
      </c>
      <c r="M316" s="245"/>
      <c r="N316" s="71"/>
      <c r="O316" s="71"/>
    </row>
    <row r="317" spans="1:15" ht="12.75">
      <c r="A317" s="22">
        <v>65</v>
      </c>
      <c r="B317" s="47" t="s">
        <v>280</v>
      </c>
      <c r="C317" s="94" t="s">
        <v>45</v>
      </c>
      <c r="D317" s="94" t="s">
        <v>128</v>
      </c>
      <c r="E317" s="106"/>
      <c r="F317" s="154" t="s">
        <v>618</v>
      </c>
      <c r="G317" s="22">
        <v>1</v>
      </c>
      <c r="H317" s="47"/>
      <c r="I317" s="241"/>
      <c r="J317" s="55"/>
      <c r="K317" s="241"/>
      <c r="L317" s="241">
        <f t="shared" si="4"/>
        <v>1</v>
      </c>
      <c r="M317" s="22"/>
      <c r="N317" s="71"/>
      <c r="O317" s="71"/>
    </row>
    <row r="318" spans="1:15" ht="12.75">
      <c r="A318" s="22">
        <v>134</v>
      </c>
      <c r="B318" s="47" t="s">
        <v>201</v>
      </c>
      <c r="C318" s="138" t="s">
        <v>45</v>
      </c>
      <c r="D318" s="106" t="s">
        <v>202</v>
      </c>
      <c r="E318" s="106"/>
      <c r="F318" s="139"/>
      <c r="G318" s="55"/>
      <c r="H318" s="55"/>
      <c r="I318" s="110"/>
      <c r="J318" s="55" t="s">
        <v>96</v>
      </c>
      <c r="K318" s="241">
        <v>0.75</v>
      </c>
      <c r="L318" s="241">
        <f t="shared" si="4"/>
        <v>0.75</v>
      </c>
      <c r="M318" s="47"/>
      <c r="N318" s="71"/>
      <c r="O318" s="71"/>
    </row>
    <row r="319" spans="1:15" ht="38.25">
      <c r="A319" s="22">
        <v>12</v>
      </c>
      <c r="B319" s="47" t="s">
        <v>227</v>
      </c>
      <c r="C319" s="253" t="s">
        <v>45</v>
      </c>
      <c r="D319" s="251"/>
      <c r="E319" s="106" t="s">
        <v>221</v>
      </c>
      <c r="F319" s="279" t="s">
        <v>2501</v>
      </c>
      <c r="G319" s="253">
        <v>1.33</v>
      </c>
      <c r="H319" s="107" t="s">
        <v>1490</v>
      </c>
      <c r="I319" s="255">
        <v>0.25</v>
      </c>
      <c r="J319" s="55" t="s">
        <v>137</v>
      </c>
      <c r="K319" s="241">
        <v>0.8</v>
      </c>
      <c r="L319" s="241">
        <f t="shared" si="4"/>
        <v>2.38</v>
      </c>
      <c r="M319" s="245"/>
      <c r="N319" s="71"/>
      <c r="O319" s="71"/>
    </row>
    <row r="320" spans="1:15" ht="25.5">
      <c r="A320" s="22">
        <v>46</v>
      </c>
      <c r="B320" s="10" t="s">
        <v>666</v>
      </c>
      <c r="C320" s="47" t="s">
        <v>45</v>
      </c>
      <c r="D320" s="94"/>
      <c r="E320" s="150" t="s">
        <v>482</v>
      </c>
      <c r="F320" s="248" t="s">
        <v>665</v>
      </c>
      <c r="G320" s="244">
        <v>0.25</v>
      </c>
      <c r="H320" s="55"/>
      <c r="I320" s="244"/>
      <c r="J320" s="10" t="s">
        <v>2313</v>
      </c>
      <c r="K320" s="22">
        <v>0.8</v>
      </c>
      <c r="L320" s="241">
        <f t="shared" si="4"/>
        <v>1.05</v>
      </c>
      <c r="M320" s="245" t="s">
        <v>2145</v>
      </c>
      <c r="N320" s="71"/>
      <c r="O320" s="71"/>
    </row>
    <row r="321" spans="1:15" ht="12.75">
      <c r="A321" s="22">
        <v>47</v>
      </c>
      <c r="B321" s="47" t="s">
        <v>669</v>
      </c>
      <c r="C321" s="94" t="s">
        <v>45</v>
      </c>
      <c r="D321" s="55"/>
      <c r="E321" s="94" t="s">
        <v>113</v>
      </c>
      <c r="F321" s="248" t="s">
        <v>665</v>
      </c>
      <c r="G321" s="22">
        <v>0.25</v>
      </c>
      <c r="H321" s="47"/>
      <c r="I321" s="241"/>
      <c r="J321" s="47" t="s">
        <v>481</v>
      </c>
      <c r="K321" s="241">
        <v>0.8</v>
      </c>
      <c r="L321" s="241">
        <f t="shared" si="4"/>
        <v>1.05</v>
      </c>
      <c r="M321" s="22"/>
      <c r="N321" s="71"/>
      <c r="O321" s="71"/>
    </row>
    <row r="322" spans="1:15" ht="12.75">
      <c r="A322" s="22">
        <v>62</v>
      </c>
      <c r="B322" s="245" t="s">
        <v>220</v>
      </c>
      <c r="C322" s="138" t="s">
        <v>45</v>
      </c>
      <c r="D322" s="106"/>
      <c r="E322" s="106" t="s">
        <v>221</v>
      </c>
      <c r="F322" s="139"/>
      <c r="G322" s="55"/>
      <c r="H322" s="55"/>
      <c r="I322" s="110"/>
      <c r="J322" s="55" t="s">
        <v>223</v>
      </c>
      <c r="K322" s="241">
        <v>1</v>
      </c>
      <c r="L322" s="241">
        <f t="shared" si="4"/>
        <v>1</v>
      </c>
      <c r="M322" s="47"/>
      <c r="N322" s="71"/>
      <c r="O322" s="71"/>
    </row>
    <row r="323" spans="1:15" ht="12.75">
      <c r="A323" s="22">
        <v>63</v>
      </c>
      <c r="B323" s="245" t="s">
        <v>222</v>
      </c>
      <c r="C323" s="138" t="s">
        <v>45</v>
      </c>
      <c r="D323" s="106"/>
      <c r="E323" s="106" t="s">
        <v>221</v>
      </c>
      <c r="F323" s="139"/>
      <c r="G323" s="55"/>
      <c r="H323" s="55"/>
      <c r="I323" s="110"/>
      <c r="J323" s="55" t="s">
        <v>223</v>
      </c>
      <c r="K323" s="241">
        <v>1</v>
      </c>
      <c r="L323" s="241">
        <f t="shared" si="4"/>
        <v>1</v>
      </c>
      <c r="M323" s="47"/>
      <c r="N323" s="71"/>
      <c r="O323" s="71"/>
    </row>
    <row r="324" spans="1:15" ht="12.75">
      <c r="A324" s="22">
        <v>64</v>
      </c>
      <c r="B324" s="47" t="s">
        <v>198</v>
      </c>
      <c r="C324" s="55" t="s">
        <v>45</v>
      </c>
      <c r="D324" s="55"/>
      <c r="E324" s="106" t="s">
        <v>221</v>
      </c>
      <c r="F324" s="248"/>
      <c r="G324" s="55"/>
      <c r="H324" s="94"/>
      <c r="I324" s="55"/>
      <c r="J324" s="55" t="s">
        <v>223</v>
      </c>
      <c r="K324" s="22">
        <v>1</v>
      </c>
      <c r="L324" s="241">
        <f t="shared" si="4"/>
        <v>1</v>
      </c>
      <c r="M324" s="55"/>
      <c r="N324" s="71"/>
      <c r="O324" s="71"/>
    </row>
    <row r="325" spans="1:15" ht="12.75">
      <c r="A325" s="22">
        <v>100</v>
      </c>
      <c r="B325" s="245" t="s">
        <v>119</v>
      </c>
      <c r="C325" s="138" t="s">
        <v>45</v>
      </c>
      <c r="D325" s="106"/>
      <c r="E325" s="106" t="s">
        <v>118</v>
      </c>
      <c r="F325" s="139"/>
      <c r="G325" s="55"/>
      <c r="H325" s="55"/>
      <c r="I325" s="110"/>
      <c r="J325" s="244" t="s">
        <v>122</v>
      </c>
      <c r="K325" s="249">
        <v>0.8</v>
      </c>
      <c r="L325" s="241">
        <f t="shared" si="4"/>
        <v>0.8</v>
      </c>
      <c r="M325" s="47"/>
      <c r="N325" s="71"/>
      <c r="O325" s="71"/>
    </row>
    <row r="326" spans="1:15" ht="12.75">
      <c r="A326" s="22">
        <v>101</v>
      </c>
      <c r="B326" s="47" t="s">
        <v>2252</v>
      </c>
      <c r="C326" s="47" t="s">
        <v>45</v>
      </c>
      <c r="D326" s="106"/>
      <c r="E326" s="150" t="s">
        <v>195</v>
      </c>
      <c r="F326" s="242"/>
      <c r="G326" s="22"/>
      <c r="H326" s="47"/>
      <c r="I326" s="241"/>
      <c r="J326" s="55" t="s">
        <v>505</v>
      </c>
      <c r="K326" s="241">
        <v>0.8</v>
      </c>
      <c r="L326" s="241">
        <f t="shared" si="4"/>
        <v>0.8</v>
      </c>
      <c r="M326" s="22"/>
      <c r="N326" s="71"/>
      <c r="O326" s="71"/>
    </row>
    <row r="327" spans="1:15" ht="12.75">
      <c r="A327" s="22">
        <v>133</v>
      </c>
      <c r="B327" s="245" t="s">
        <v>229</v>
      </c>
      <c r="C327" s="94" t="s">
        <v>45</v>
      </c>
      <c r="D327" s="55"/>
      <c r="E327" s="94" t="s">
        <v>230</v>
      </c>
      <c r="F327" s="244"/>
      <c r="G327" s="244"/>
      <c r="H327" s="244"/>
      <c r="I327" s="244"/>
      <c r="J327" s="247" t="s">
        <v>96</v>
      </c>
      <c r="K327" s="249">
        <v>0.75</v>
      </c>
      <c r="L327" s="241">
        <f t="shared" si="4"/>
        <v>0.75</v>
      </c>
      <c r="M327" s="245"/>
      <c r="N327" s="71"/>
      <c r="O327" s="71"/>
    </row>
    <row r="328" spans="1:15" ht="12.75">
      <c r="A328" s="22">
        <v>213</v>
      </c>
      <c r="B328" s="245" t="s">
        <v>284</v>
      </c>
      <c r="C328" s="94" t="s">
        <v>45</v>
      </c>
      <c r="D328" s="94"/>
      <c r="E328" s="94" t="s">
        <v>195</v>
      </c>
      <c r="F328" s="244"/>
      <c r="G328" s="244"/>
      <c r="H328" s="244"/>
      <c r="I328" s="244"/>
      <c r="J328" s="247" t="s">
        <v>122</v>
      </c>
      <c r="K328" s="249">
        <v>0.6</v>
      </c>
      <c r="L328" s="241">
        <f aca="true" t="shared" si="5" ref="L328:L391">K328+I328+G328</f>
        <v>0.6</v>
      </c>
      <c r="M328" s="245"/>
      <c r="N328" s="71"/>
      <c r="O328" s="71"/>
    </row>
    <row r="329" spans="1:15" ht="12.75">
      <c r="A329" s="22">
        <v>214</v>
      </c>
      <c r="B329" s="47" t="s">
        <v>1841</v>
      </c>
      <c r="C329" s="47" t="s">
        <v>45</v>
      </c>
      <c r="D329" s="94"/>
      <c r="E329" s="106" t="s">
        <v>116</v>
      </c>
      <c r="F329" s="248"/>
      <c r="G329" s="55"/>
      <c r="H329" s="55"/>
      <c r="I329" s="110"/>
      <c r="J329" s="47" t="s">
        <v>483</v>
      </c>
      <c r="K329" s="249">
        <v>0.6</v>
      </c>
      <c r="L329" s="241">
        <f t="shared" si="5"/>
        <v>0.6</v>
      </c>
      <c r="M329" s="47"/>
      <c r="N329" s="71"/>
      <c r="O329" s="71"/>
    </row>
    <row r="330" spans="1:15" ht="12.75">
      <c r="A330" s="22">
        <v>215</v>
      </c>
      <c r="B330" s="245" t="s">
        <v>271</v>
      </c>
      <c r="C330" s="244" t="s">
        <v>45</v>
      </c>
      <c r="D330" s="244"/>
      <c r="E330" s="94" t="s">
        <v>195</v>
      </c>
      <c r="F330" s="254"/>
      <c r="G330" s="254"/>
      <c r="H330" s="254"/>
      <c r="I330" s="254"/>
      <c r="J330" s="247" t="s">
        <v>122</v>
      </c>
      <c r="K330" s="249">
        <v>0.6</v>
      </c>
      <c r="L330" s="241">
        <f t="shared" si="5"/>
        <v>0.6</v>
      </c>
      <c r="M330" s="245"/>
      <c r="N330" s="71"/>
      <c r="O330" s="71"/>
    </row>
    <row r="331" spans="1:15" ht="12.75">
      <c r="A331" s="22">
        <v>216</v>
      </c>
      <c r="B331" s="245" t="s">
        <v>271</v>
      </c>
      <c r="C331" s="94" t="s">
        <v>45</v>
      </c>
      <c r="D331" s="107"/>
      <c r="E331" s="94" t="s">
        <v>225</v>
      </c>
      <c r="F331" s="244"/>
      <c r="G331" s="244"/>
      <c r="H331" s="244"/>
      <c r="I331" s="244"/>
      <c r="J331" s="247" t="s">
        <v>122</v>
      </c>
      <c r="K331" s="249">
        <v>0.6</v>
      </c>
      <c r="L331" s="241">
        <f t="shared" si="5"/>
        <v>0.6</v>
      </c>
      <c r="M331" s="245"/>
      <c r="N331" s="71"/>
      <c r="O331" s="71"/>
    </row>
    <row r="332" spans="1:15" ht="12.75">
      <c r="A332" s="22">
        <v>217</v>
      </c>
      <c r="B332" s="245" t="s">
        <v>280</v>
      </c>
      <c r="C332" s="94" t="s">
        <v>45</v>
      </c>
      <c r="D332" s="94"/>
      <c r="E332" s="106" t="s">
        <v>185</v>
      </c>
      <c r="F332" s="248"/>
      <c r="G332" s="55"/>
      <c r="H332" s="55"/>
      <c r="I332" s="110"/>
      <c r="J332" s="247" t="s">
        <v>122</v>
      </c>
      <c r="K332" s="249">
        <v>0.6</v>
      </c>
      <c r="L332" s="241">
        <f t="shared" si="5"/>
        <v>0.6</v>
      </c>
      <c r="M332" s="47"/>
      <c r="N332" s="71"/>
      <c r="O332" s="71"/>
    </row>
    <row r="333" spans="1:15" ht="12.75">
      <c r="A333" s="22">
        <v>218</v>
      </c>
      <c r="B333" s="245" t="s">
        <v>2034</v>
      </c>
      <c r="C333" s="47" t="s">
        <v>45</v>
      </c>
      <c r="D333" s="244"/>
      <c r="E333" s="150" t="s">
        <v>485</v>
      </c>
      <c r="F333" s="244"/>
      <c r="G333" s="244"/>
      <c r="H333" s="253"/>
      <c r="I333" s="244"/>
      <c r="J333" s="47" t="s">
        <v>483</v>
      </c>
      <c r="K333" s="249">
        <v>0.6</v>
      </c>
      <c r="L333" s="241">
        <f t="shared" si="5"/>
        <v>0.6</v>
      </c>
      <c r="M333" s="245"/>
      <c r="N333" s="71"/>
      <c r="O333" s="71"/>
    </row>
    <row r="334" spans="1:15" ht="12.75">
      <c r="A334" s="22">
        <v>291</v>
      </c>
      <c r="B334" s="107" t="s">
        <v>2296</v>
      </c>
      <c r="C334" s="47" t="s">
        <v>45</v>
      </c>
      <c r="D334" s="55"/>
      <c r="E334" s="107" t="s">
        <v>836</v>
      </c>
      <c r="F334" s="55"/>
      <c r="G334" s="22"/>
      <c r="H334" s="107" t="s">
        <v>1491</v>
      </c>
      <c r="I334" s="55">
        <v>0.5</v>
      </c>
      <c r="J334" s="94"/>
      <c r="K334" s="241"/>
      <c r="L334" s="241">
        <f t="shared" si="5"/>
        <v>0.5</v>
      </c>
      <c r="M334" s="22"/>
      <c r="N334" s="71"/>
      <c r="O334" s="71"/>
    </row>
    <row r="335" spans="1:15" ht="12.75">
      <c r="A335" s="22">
        <v>292</v>
      </c>
      <c r="B335" s="47" t="s">
        <v>650</v>
      </c>
      <c r="C335" s="151" t="s">
        <v>45</v>
      </c>
      <c r="D335" s="55"/>
      <c r="E335" s="107" t="s">
        <v>1026</v>
      </c>
      <c r="F335" s="242"/>
      <c r="G335" s="22"/>
      <c r="H335" s="47" t="s">
        <v>736</v>
      </c>
      <c r="I335" s="241">
        <v>0.5</v>
      </c>
      <c r="J335" s="55"/>
      <c r="K335" s="241"/>
      <c r="L335" s="241">
        <f t="shared" si="5"/>
        <v>0.5</v>
      </c>
      <c r="M335" s="22"/>
      <c r="N335" s="71"/>
      <c r="O335" s="71"/>
    </row>
    <row r="336" spans="1:15" ht="12.75">
      <c r="A336" s="22">
        <v>293</v>
      </c>
      <c r="B336" s="47" t="s">
        <v>1068</v>
      </c>
      <c r="C336" s="151" t="s">
        <v>45</v>
      </c>
      <c r="D336" s="55"/>
      <c r="E336" s="107" t="s">
        <v>1026</v>
      </c>
      <c r="F336" s="242"/>
      <c r="G336" s="22"/>
      <c r="H336" s="47" t="s">
        <v>736</v>
      </c>
      <c r="I336" s="241">
        <v>0.5</v>
      </c>
      <c r="J336" s="55"/>
      <c r="K336" s="241"/>
      <c r="L336" s="241">
        <f t="shared" si="5"/>
        <v>0.5</v>
      </c>
      <c r="M336" s="22"/>
      <c r="N336" s="71"/>
      <c r="O336" s="71"/>
    </row>
    <row r="337" spans="1:15" ht="38.25">
      <c r="A337" s="22">
        <v>333</v>
      </c>
      <c r="B337" s="47" t="s">
        <v>725</v>
      </c>
      <c r="C337" s="151" t="s">
        <v>45</v>
      </c>
      <c r="D337" s="55"/>
      <c r="E337" s="107" t="s">
        <v>879</v>
      </c>
      <c r="F337" s="242"/>
      <c r="G337" s="22"/>
      <c r="H337" s="10" t="s">
        <v>2310</v>
      </c>
      <c r="I337" s="241">
        <f>0.1+0.167+0.167</f>
        <v>0.43400000000000005</v>
      </c>
      <c r="J337" s="55"/>
      <c r="K337" s="241"/>
      <c r="L337" s="241">
        <f t="shared" si="5"/>
        <v>0.43400000000000005</v>
      </c>
      <c r="M337" s="22"/>
      <c r="N337" s="71"/>
      <c r="O337" s="71"/>
    </row>
    <row r="338" spans="1:15" ht="12.75">
      <c r="A338" s="22">
        <v>358</v>
      </c>
      <c r="B338" s="47" t="s">
        <v>800</v>
      </c>
      <c r="C338" s="151" t="s">
        <v>45</v>
      </c>
      <c r="D338" s="55"/>
      <c r="E338" s="107" t="s">
        <v>801</v>
      </c>
      <c r="F338" s="48"/>
      <c r="G338" s="241"/>
      <c r="H338" s="47" t="s">
        <v>802</v>
      </c>
      <c r="I338" s="241">
        <v>0.25</v>
      </c>
      <c r="J338" s="47"/>
      <c r="K338" s="22"/>
      <c r="L338" s="241">
        <f t="shared" si="5"/>
        <v>0.25</v>
      </c>
      <c r="M338" s="22"/>
      <c r="N338" s="71"/>
      <c r="O338" s="71"/>
    </row>
    <row r="339" spans="1:15" ht="12.75">
      <c r="A339" s="22">
        <v>359</v>
      </c>
      <c r="B339" s="107" t="s">
        <v>1821</v>
      </c>
      <c r="C339" s="47" t="s">
        <v>45</v>
      </c>
      <c r="D339" s="106"/>
      <c r="E339" s="107" t="s">
        <v>2691</v>
      </c>
      <c r="F339" s="55"/>
      <c r="G339" s="22"/>
      <c r="H339" s="107" t="s">
        <v>1490</v>
      </c>
      <c r="I339" s="55">
        <v>0.25</v>
      </c>
      <c r="J339" s="94"/>
      <c r="K339" s="241"/>
      <c r="L339" s="241">
        <f t="shared" si="5"/>
        <v>0.25</v>
      </c>
      <c r="M339" s="22"/>
      <c r="N339" s="71"/>
      <c r="O339" s="71"/>
    </row>
    <row r="340" spans="1:15" ht="12.75">
      <c r="A340" s="22">
        <v>360</v>
      </c>
      <c r="B340" s="47" t="s">
        <v>1068</v>
      </c>
      <c r="C340" s="151" t="s">
        <v>45</v>
      </c>
      <c r="D340" s="55"/>
      <c r="E340" s="107" t="s">
        <v>1074</v>
      </c>
      <c r="F340" s="242"/>
      <c r="G340" s="22"/>
      <c r="H340" s="47" t="s">
        <v>802</v>
      </c>
      <c r="I340" s="241">
        <v>0.25</v>
      </c>
      <c r="J340" s="55"/>
      <c r="K340" s="241"/>
      <c r="L340" s="241">
        <f t="shared" si="5"/>
        <v>0.25</v>
      </c>
      <c r="M340" s="22"/>
      <c r="N340" s="71"/>
      <c r="O340" s="71"/>
    </row>
    <row r="341" spans="1:15" ht="12.75">
      <c r="A341" s="22">
        <v>361</v>
      </c>
      <c r="B341" s="47" t="s">
        <v>1145</v>
      </c>
      <c r="C341" s="151" t="s">
        <v>45</v>
      </c>
      <c r="D341" s="55"/>
      <c r="E341" s="107" t="s">
        <v>1063</v>
      </c>
      <c r="F341" s="242"/>
      <c r="G341" s="22"/>
      <c r="H341" s="47" t="s">
        <v>802</v>
      </c>
      <c r="I341" s="241">
        <v>0.25</v>
      </c>
      <c r="J341" s="55"/>
      <c r="K341" s="241"/>
      <c r="L341" s="241">
        <f t="shared" si="5"/>
        <v>0.25</v>
      </c>
      <c r="M341" s="22"/>
      <c r="N341" s="71"/>
      <c r="O341" s="71"/>
    </row>
    <row r="342" spans="1:15" ht="12.75">
      <c r="A342" s="22">
        <v>362</v>
      </c>
      <c r="B342" s="47" t="s">
        <v>1094</v>
      </c>
      <c r="C342" s="151" t="s">
        <v>45</v>
      </c>
      <c r="D342" s="55"/>
      <c r="E342" s="107" t="s">
        <v>1074</v>
      </c>
      <c r="F342" s="242"/>
      <c r="G342" s="22"/>
      <c r="H342" s="47" t="s">
        <v>802</v>
      </c>
      <c r="I342" s="241">
        <v>0.25</v>
      </c>
      <c r="J342" s="55"/>
      <c r="K342" s="241"/>
      <c r="L342" s="241">
        <f t="shared" si="5"/>
        <v>0.25</v>
      </c>
      <c r="M342" s="22"/>
      <c r="N342" s="71"/>
      <c r="O342" s="71"/>
    </row>
    <row r="343" spans="1:15" ht="12.75">
      <c r="A343" s="22">
        <v>397</v>
      </c>
      <c r="B343" s="47" t="s">
        <v>1049</v>
      </c>
      <c r="C343" s="151" t="s">
        <v>45</v>
      </c>
      <c r="D343" s="55"/>
      <c r="E343" s="107" t="s">
        <v>1024</v>
      </c>
      <c r="F343" s="242"/>
      <c r="G343" s="22"/>
      <c r="H343" s="47" t="s">
        <v>729</v>
      </c>
      <c r="I343" s="241">
        <v>0.167</v>
      </c>
      <c r="J343" s="55"/>
      <c r="K343" s="241"/>
      <c r="L343" s="241">
        <f t="shared" si="5"/>
        <v>0.167</v>
      </c>
      <c r="M343" s="22"/>
      <c r="N343" s="71"/>
      <c r="O343" s="71"/>
    </row>
    <row r="344" spans="1:15" ht="12.75">
      <c r="A344" s="22">
        <v>463</v>
      </c>
      <c r="B344" s="47" t="s">
        <v>1088</v>
      </c>
      <c r="C344" s="151" t="s">
        <v>45</v>
      </c>
      <c r="D344" s="55"/>
      <c r="E344" s="107" t="s">
        <v>1074</v>
      </c>
      <c r="F344" s="242"/>
      <c r="G344" s="22"/>
      <c r="H344" s="47" t="s">
        <v>713</v>
      </c>
      <c r="I344" s="241">
        <v>0.125</v>
      </c>
      <c r="J344" s="55"/>
      <c r="K344" s="241"/>
      <c r="L344" s="241">
        <f t="shared" si="5"/>
        <v>0.125</v>
      </c>
      <c r="M344" s="22"/>
      <c r="N344" s="71"/>
      <c r="O344" s="71"/>
    </row>
    <row r="345" spans="1:15" ht="12.75">
      <c r="A345" s="22">
        <v>464</v>
      </c>
      <c r="B345" s="47" t="s">
        <v>1124</v>
      </c>
      <c r="C345" s="151" t="s">
        <v>45</v>
      </c>
      <c r="D345" s="55"/>
      <c r="E345" s="107" t="s">
        <v>1090</v>
      </c>
      <c r="F345" s="242"/>
      <c r="G345" s="22"/>
      <c r="H345" s="47" t="s">
        <v>713</v>
      </c>
      <c r="I345" s="241">
        <v>0.125</v>
      </c>
      <c r="J345" s="55"/>
      <c r="K345" s="241"/>
      <c r="L345" s="241">
        <f t="shared" si="5"/>
        <v>0.125</v>
      </c>
      <c r="M345" s="22"/>
      <c r="N345" s="71"/>
      <c r="O345" s="71"/>
    </row>
    <row r="346" spans="1:15" ht="12.75">
      <c r="A346" s="22">
        <v>465</v>
      </c>
      <c r="B346" s="47" t="s">
        <v>1137</v>
      </c>
      <c r="C346" s="151" t="s">
        <v>45</v>
      </c>
      <c r="D346" s="55"/>
      <c r="E346" s="107" t="s">
        <v>1063</v>
      </c>
      <c r="F346" s="242"/>
      <c r="G346" s="22"/>
      <c r="H346" s="47" t="s">
        <v>713</v>
      </c>
      <c r="I346" s="241">
        <v>0.125</v>
      </c>
      <c r="J346" s="55"/>
      <c r="K346" s="241"/>
      <c r="L346" s="241">
        <f t="shared" si="5"/>
        <v>0.125</v>
      </c>
      <c r="M346" s="22"/>
      <c r="N346" s="71"/>
      <c r="O346" s="71"/>
    </row>
    <row r="347" spans="1:15" ht="12.75">
      <c r="A347" s="22">
        <v>466</v>
      </c>
      <c r="B347" s="47" t="s">
        <v>1125</v>
      </c>
      <c r="C347" s="151" t="s">
        <v>45</v>
      </c>
      <c r="D347" s="55"/>
      <c r="E347" s="107" t="s">
        <v>1090</v>
      </c>
      <c r="F347" s="242"/>
      <c r="G347" s="22"/>
      <c r="H347" s="47" t="s">
        <v>713</v>
      </c>
      <c r="I347" s="241">
        <v>0.125</v>
      </c>
      <c r="J347" s="55"/>
      <c r="K347" s="241"/>
      <c r="L347" s="241">
        <f t="shared" si="5"/>
        <v>0.125</v>
      </c>
      <c r="M347" s="22"/>
      <c r="N347" s="71"/>
      <c r="O347" s="71"/>
    </row>
    <row r="348" spans="1:15" ht="12.75">
      <c r="A348" s="22">
        <v>467</v>
      </c>
      <c r="B348" s="47" t="s">
        <v>604</v>
      </c>
      <c r="C348" s="55" t="s">
        <v>45</v>
      </c>
      <c r="D348" s="55"/>
      <c r="E348" s="138" t="s">
        <v>1480</v>
      </c>
      <c r="F348" s="139"/>
      <c r="G348" s="22"/>
      <c r="H348" s="47" t="s">
        <v>713</v>
      </c>
      <c r="I348" s="241">
        <v>0.125</v>
      </c>
      <c r="J348" s="55"/>
      <c r="K348" s="241"/>
      <c r="L348" s="241">
        <f t="shared" si="5"/>
        <v>0.125</v>
      </c>
      <c r="M348" s="22"/>
      <c r="N348" s="71"/>
      <c r="O348" s="71"/>
    </row>
    <row r="349" spans="1:15" ht="12.75">
      <c r="A349" s="22">
        <v>577</v>
      </c>
      <c r="B349" s="47" t="s">
        <v>945</v>
      </c>
      <c r="C349" s="151" t="s">
        <v>45</v>
      </c>
      <c r="D349" s="55"/>
      <c r="E349" s="107" t="s">
        <v>926</v>
      </c>
      <c r="F349" s="242"/>
      <c r="G349" s="22"/>
      <c r="H349" s="47" t="s">
        <v>719</v>
      </c>
      <c r="I349" s="241">
        <v>0.1</v>
      </c>
      <c r="J349" s="55"/>
      <c r="K349" s="241"/>
      <c r="L349" s="241">
        <f t="shared" si="5"/>
        <v>0.1</v>
      </c>
      <c r="M349" s="22"/>
      <c r="N349" s="71"/>
      <c r="O349" s="71"/>
    </row>
    <row r="350" spans="1:15" ht="12.75">
      <c r="A350" s="22">
        <v>578</v>
      </c>
      <c r="B350" s="47" t="s">
        <v>1141</v>
      </c>
      <c r="C350" s="151" t="s">
        <v>45</v>
      </c>
      <c r="D350" s="55"/>
      <c r="E350" s="107" t="s">
        <v>1063</v>
      </c>
      <c r="F350" s="242"/>
      <c r="G350" s="22"/>
      <c r="H350" s="47" t="s">
        <v>719</v>
      </c>
      <c r="I350" s="241">
        <v>0.1</v>
      </c>
      <c r="J350" s="55"/>
      <c r="K350" s="241"/>
      <c r="L350" s="241">
        <f t="shared" si="5"/>
        <v>0.1</v>
      </c>
      <c r="M350" s="22"/>
      <c r="N350" s="71"/>
      <c r="O350" s="71"/>
    </row>
    <row r="351" spans="1:13" ht="12.75">
      <c r="A351" s="22">
        <v>579</v>
      </c>
      <c r="B351" s="47" t="s">
        <v>242</v>
      </c>
      <c r="C351" s="151" t="s">
        <v>45</v>
      </c>
      <c r="D351" s="55"/>
      <c r="E351" s="107" t="s">
        <v>1110</v>
      </c>
      <c r="F351" s="242"/>
      <c r="G351" s="22"/>
      <c r="H351" s="47" t="s">
        <v>719</v>
      </c>
      <c r="I351" s="241">
        <v>0.1</v>
      </c>
      <c r="J351" s="55"/>
      <c r="K351" s="241"/>
      <c r="L351" s="241">
        <f t="shared" si="5"/>
        <v>0.1</v>
      </c>
      <c r="M351" s="22"/>
    </row>
    <row r="352" spans="1:13" ht="12.75">
      <c r="A352" s="22">
        <v>580</v>
      </c>
      <c r="B352" s="47" t="s">
        <v>892</v>
      </c>
      <c r="C352" s="151" t="s">
        <v>45</v>
      </c>
      <c r="D352" s="55"/>
      <c r="E352" s="107" t="s">
        <v>879</v>
      </c>
      <c r="F352" s="242"/>
      <c r="G352" s="22"/>
      <c r="H352" s="47" t="s">
        <v>719</v>
      </c>
      <c r="I352" s="241">
        <v>0.1</v>
      </c>
      <c r="J352" s="55"/>
      <c r="K352" s="241"/>
      <c r="L352" s="241">
        <f t="shared" si="5"/>
        <v>0.1</v>
      </c>
      <c r="M352" s="22"/>
    </row>
    <row r="353" spans="1:13" ht="12.75">
      <c r="A353" s="22">
        <v>581</v>
      </c>
      <c r="B353" s="47" t="s">
        <v>1030</v>
      </c>
      <c r="C353" s="151" t="s">
        <v>45</v>
      </c>
      <c r="D353" s="55"/>
      <c r="E353" s="107" t="s">
        <v>1024</v>
      </c>
      <c r="F353" s="242"/>
      <c r="G353" s="22"/>
      <c r="H353" s="47" t="s">
        <v>719</v>
      </c>
      <c r="I353" s="241">
        <v>0.1</v>
      </c>
      <c r="J353" s="55"/>
      <c r="K353" s="241"/>
      <c r="L353" s="241">
        <f t="shared" si="5"/>
        <v>0.1</v>
      </c>
      <c r="M353" s="22"/>
    </row>
    <row r="354" spans="1:13" ht="12.75">
      <c r="A354" s="22">
        <v>582</v>
      </c>
      <c r="B354" s="47" t="s">
        <v>1104</v>
      </c>
      <c r="C354" s="151" t="s">
        <v>45</v>
      </c>
      <c r="D354" s="55"/>
      <c r="E354" s="107" t="s">
        <v>1090</v>
      </c>
      <c r="F354" s="242"/>
      <c r="G354" s="22"/>
      <c r="H354" s="47" t="s">
        <v>719</v>
      </c>
      <c r="I354" s="241">
        <v>0.1</v>
      </c>
      <c r="J354" s="55"/>
      <c r="K354" s="241"/>
      <c r="L354" s="241">
        <f t="shared" si="5"/>
        <v>0.1</v>
      </c>
      <c r="M354" s="22"/>
    </row>
    <row r="355" spans="1:13" s="277" customFormat="1" ht="12.75">
      <c r="A355" s="22">
        <v>583</v>
      </c>
      <c r="B355" s="47" t="s">
        <v>969</v>
      </c>
      <c r="C355" s="151" t="s">
        <v>45</v>
      </c>
      <c r="D355" s="55"/>
      <c r="E355" s="107" t="s">
        <v>801</v>
      </c>
      <c r="F355" s="242"/>
      <c r="G355" s="22"/>
      <c r="H355" s="47" t="s">
        <v>719</v>
      </c>
      <c r="I355" s="241">
        <v>0.1</v>
      </c>
      <c r="J355" s="55"/>
      <c r="K355" s="241"/>
      <c r="L355" s="241">
        <f t="shared" si="5"/>
        <v>0.1</v>
      </c>
      <c r="M355" s="22"/>
    </row>
    <row r="356" spans="1:13" ht="12.75">
      <c r="A356" s="22">
        <v>584</v>
      </c>
      <c r="B356" s="47" t="s">
        <v>1156</v>
      </c>
      <c r="C356" s="151" t="s">
        <v>45</v>
      </c>
      <c r="D356" s="55"/>
      <c r="E356" s="138" t="s">
        <v>1110</v>
      </c>
      <c r="F356" s="242"/>
      <c r="G356" s="22"/>
      <c r="H356" s="47" t="s">
        <v>719</v>
      </c>
      <c r="I356" s="241">
        <v>0.1</v>
      </c>
      <c r="J356" s="55"/>
      <c r="K356" s="241"/>
      <c r="L356" s="241">
        <f t="shared" si="5"/>
        <v>0.1</v>
      </c>
      <c r="M356" s="22"/>
    </row>
    <row r="357" spans="1:13" ht="12.75">
      <c r="A357" s="22">
        <v>585</v>
      </c>
      <c r="B357" s="47" t="s">
        <v>1157</v>
      </c>
      <c r="C357" s="151" t="s">
        <v>45</v>
      </c>
      <c r="D357" s="55"/>
      <c r="E357" s="138" t="s">
        <v>1110</v>
      </c>
      <c r="F357" s="242"/>
      <c r="G357" s="22"/>
      <c r="H357" s="47" t="s">
        <v>719</v>
      </c>
      <c r="I357" s="241">
        <v>0.1</v>
      </c>
      <c r="J357" s="55"/>
      <c r="K357" s="241"/>
      <c r="L357" s="241">
        <f t="shared" si="5"/>
        <v>0.1</v>
      </c>
      <c r="M357" s="22"/>
    </row>
    <row r="358" spans="1:13" ht="12.75">
      <c r="A358" s="22">
        <v>586</v>
      </c>
      <c r="B358" s="47" t="s">
        <v>939</v>
      </c>
      <c r="C358" s="151" t="s">
        <v>45</v>
      </c>
      <c r="D358" s="55"/>
      <c r="E358" s="107" t="s">
        <v>920</v>
      </c>
      <c r="F358" s="242"/>
      <c r="G358" s="22"/>
      <c r="H358" s="47" t="s">
        <v>719</v>
      </c>
      <c r="I358" s="241">
        <v>0.1</v>
      </c>
      <c r="J358" s="55"/>
      <c r="K358" s="241"/>
      <c r="L358" s="241">
        <f t="shared" si="5"/>
        <v>0.1</v>
      </c>
      <c r="M358" s="22"/>
    </row>
    <row r="359" spans="1:13" ht="12.75">
      <c r="A359" s="22">
        <v>587</v>
      </c>
      <c r="B359" s="47" t="s">
        <v>404</v>
      </c>
      <c r="C359" s="151" t="s">
        <v>45</v>
      </c>
      <c r="D359" s="55"/>
      <c r="E359" s="107" t="s">
        <v>959</v>
      </c>
      <c r="F359" s="242"/>
      <c r="G359" s="22"/>
      <c r="H359" s="47" t="s">
        <v>719</v>
      </c>
      <c r="I359" s="241">
        <v>0.1</v>
      </c>
      <c r="J359" s="55"/>
      <c r="K359" s="241"/>
      <c r="L359" s="241">
        <f t="shared" si="5"/>
        <v>0.1</v>
      </c>
      <c r="M359" s="22"/>
    </row>
    <row r="360" spans="1:13" ht="12.75">
      <c r="A360" s="22">
        <v>588</v>
      </c>
      <c r="B360" s="47" t="s">
        <v>873</v>
      </c>
      <c r="C360" s="151" t="s">
        <v>45</v>
      </c>
      <c r="D360" s="55"/>
      <c r="E360" s="107" t="s">
        <v>1026</v>
      </c>
      <c r="F360" s="242"/>
      <c r="G360" s="22"/>
      <c r="H360" s="47" t="s">
        <v>719</v>
      </c>
      <c r="I360" s="241">
        <v>0.1</v>
      </c>
      <c r="J360" s="55"/>
      <c r="K360" s="241"/>
      <c r="L360" s="241">
        <f t="shared" si="5"/>
        <v>0.1</v>
      </c>
      <c r="M360" s="22"/>
    </row>
    <row r="361" spans="1:13" ht="12.75">
      <c r="A361" s="22">
        <v>219</v>
      </c>
      <c r="B361" s="245" t="s">
        <v>300</v>
      </c>
      <c r="C361" s="94" t="s">
        <v>301</v>
      </c>
      <c r="D361" s="94"/>
      <c r="E361" s="106" t="s">
        <v>225</v>
      </c>
      <c r="F361" s="248"/>
      <c r="G361" s="244"/>
      <c r="H361" s="55"/>
      <c r="I361" s="110"/>
      <c r="J361" s="247" t="s">
        <v>122</v>
      </c>
      <c r="K361" s="241">
        <v>0.6</v>
      </c>
      <c r="L361" s="241">
        <f t="shared" si="5"/>
        <v>0.6</v>
      </c>
      <c r="M361" s="47"/>
    </row>
    <row r="362" spans="1:13" ht="12.75">
      <c r="A362" s="22">
        <v>220</v>
      </c>
      <c r="B362" s="245" t="s">
        <v>215</v>
      </c>
      <c r="C362" s="94" t="s">
        <v>216</v>
      </c>
      <c r="D362" s="55"/>
      <c r="E362" s="55" t="s">
        <v>219</v>
      </c>
      <c r="F362" s="244"/>
      <c r="G362" s="244"/>
      <c r="H362" s="253"/>
      <c r="I362" s="244"/>
      <c r="J362" s="247" t="s">
        <v>122</v>
      </c>
      <c r="K362" s="241">
        <v>0.6</v>
      </c>
      <c r="L362" s="241">
        <f t="shared" si="5"/>
        <v>0.6</v>
      </c>
      <c r="M362" s="245"/>
    </row>
    <row r="363" spans="1:13" ht="12.75">
      <c r="A363" s="22">
        <v>468</v>
      </c>
      <c r="B363" s="47" t="s">
        <v>934</v>
      </c>
      <c r="C363" s="151" t="s">
        <v>216</v>
      </c>
      <c r="D363" s="55"/>
      <c r="E363" s="107" t="s">
        <v>926</v>
      </c>
      <c r="F363" s="242"/>
      <c r="G363" s="22"/>
      <c r="H363" s="47" t="s">
        <v>713</v>
      </c>
      <c r="I363" s="241">
        <v>0.125</v>
      </c>
      <c r="J363" s="55"/>
      <c r="K363" s="241"/>
      <c r="L363" s="241">
        <f t="shared" si="5"/>
        <v>0.125</v>
      </c>
      <c r="M363" s="22"/>
    </row>
    <row r="364" spans="1:13" ht="12.75">
      <c r="A364" s="22">
        <v>102</v>
      </c>
      <c r="B364" s="47" t="s">
        <v>260</v>
      </c>
      <c r="C364" s="138" t="s">
        <v>261</v>
      </c>
      <c r="D364" s="106"/>
      <c r="E364" s="94" t="s">
        <v>225</v>
      </c>
      <c r="F364" s="139"/>
      <c r="G364" s="55"/>
      <c r="H364" s="55"/>
      <c r="I364" s="110"/>
      <c r="J364" s="247" t="s">
        <v>137</v>
      </c>
      <c r="K364" s="249">
        <v>0.8</v>
      </c>
      <c r="L364" s="241">
        <f t="shared" si="5"/>
        <v>0.8</v>
      </c>
      <c r="M364" s="47"/>
    </row>
    <row r="365" spans="1:13" ht="12.75">
      <c r="A365" s="22">
        <v>221</v>
      </c>
      <c r="B365" s="157" t="s">
        <v>1856</v>
      </c>
      <c r="C365" s="47" t="s">
        <v>261</v>
      </c>
      <c r="D365" s="251"/>
      <c r="E365" s="258" t="s">
        <v>482</v>
      </c>
      <c r="F365" s="244"/>
      <c r="G365" s="244"/>
      <c r="H365" s="244"/>
      <c r="I365" s="244"/>
      <c r="J365" s="47" t="s">
        <v>483</v>
      </c>
      <c r="K365" s="249">
        <v>0.6</v>
      </c>
      <c r="L365" s="241">
        <f t="shared" si="5"/>
        <v>0.6</v>
      </c>
      <c r="M365" s="245"/>
    </row>
    <row r="366" spans="1:14" s="71" customFormat="1" ht="12.75">
      <c r="A366" s="22">
        <v>294</v>
      </c>
      <c r="B366" s="47" t="s">
        <v>753</v>
      </c>
      <c r="C366" s="151" t="s">
        <v>1129</v>
      </c>
      <c r="D366" s="55"/>
      <c r="E366" s="107" t="s">
        <v>1090</v>
      </c>
      <c r="F366" s="242"/>
      <c r="G366" s="22"/>
      <c r="H366" s="47" t="s">
        <v>736</v>
      </c>
      <c r="I366" s="241">
        <v>0.5</v>
      </c>
      <c r="J366" s="55"/>
      <c r="K366" s="241"/>
      <c r="L366" s="241">
        <f t="shared" si="5"/>
        <v>0.5</v>
      </c>
      <c r="M366" s="22"/>
      <c r="N366" s="16"/>
    </row>
    <row r="367" spans="1:13" ht="25.5">
      <c r="A367" s="22">
        <v>296</v>
      </c>
      <c r="B367" s="10" t="s">
        <v>363</v>
      </c>
      <c r="C367" s="47" t="s">
        <v>857</v>
      </c>
      <c r="D367" s="94" t="s">
        <v>568</v>
      </c>
      <c r="E367" s="106"/>
      <c r="F367" s="139"/>
      <c r="G367" s="55"/>
      <c r="H367" s="94" t="s">
        <v>575</v>
      </c>
      <c r="I367" s="110">
        <v>0.5</v>
      </c>
      <c r="J367" s="55"/>
      <c r="K367" s="241"/>
      <c r="L367" s="241">
        <f t="shared" si="5"/>
        <v>0.5</v>
      </c>
      <c r="M367" s="47"/>
    </row>
    <row r="368" spans="1:13" ht="25.5">
      <c r="A368" s="22">
        <v>297</v>
      </c>
      <c r="B368" s="10" t="s">
        <v>2268</v>
      </c>
      <c r="C368" s="47" t="s">
        <v>857</v>
      </c>
      <c r="D368" s="94" t="s">
        <v>574</v>
      </c>
      <c r="E368" s="251"/>
      <c r="F368" s="248"/>
      <c r="G368" s="244"/>
      <c r="H368" s="94" t="s">
        <v>575</v>
      </c>
      <c r="I368" s="110">
        <v>0.5</v>
      </c>
      <c r="J368" s="244"/>
      <c r="K368" s="278"/>
      <c r="L368" s="241">
        <f t="shared" si="5"/>
        <v>0.5</v>
      </c>
      <c r="M368" s="245"/>
    </row>
    <row r="369" spans="1:13" ht="12.75">
      <c r="A369" s="22">
        <v>295</v>
      </c>
      <c r="B369" s="47" t="s">
        <v>102</v>
      </c>
      <c r="C369" s="151" t="s">
        <v>857</v>
      </c>
      <c r="D369" s="55"/>
      <c r="E369" s="107" t="s">
        <v>801</v>
      </c>
      <c r="F369" s="242"/>
      <c r="G369" s="22"/>
      <c r="H369" s="47" t="s">
        <v>736</v>
      </c>
      <c r="I369" s="241">
        <v>0.5</v>
      </c>
      <c r="J369" s="55"/>
      <c r="K369" s="241"/>
      <c r="L369" s="241">
        <f t="shared" si="5"/>
        <v>0.5</v>
      </c>
      <c r="M369" s="22"/>
    </row>
    <row r="370" spans="1:13" ht="12.75">
      <c r="A370" s="22">
        <v>589</v>
      </c>
      <c r="B370" s="47" t="s">
        <v>1133</v>
      </c>
      <c r="C370" s="151" t="s">
        <v>857</v>
      </c>
      <c r="D370" s="55"/>
      <c r="E370" s="107" t="s">
        <v>1063</v>
      </c>
      <c r="F370" s="242"/>
      <c r="G370" s="22"/>
      <c r="H370" s="47" t="s">
        <v>719</v>
      </c>
      <c r="I370" s="241">
        <v>0.1</v>
      </c>
      <c r="J370" s="55"/>
      <c r="K370" s="241"/>
      <c r="L370" s="241">
        <f t="shared" si="5"/>
        <v>0.1</v>
      </c>
      <c r="M370" s="22"/>
    </row>
    <row r="371" spans="1:13" ht="12.75">
      <c r="A371" s="22">
        <v>590</v>
      </c>
      <c r="B371" s="47" t="s">
        <v>530</v>
      </c>
      <c r="C371" s="151" t="s">
        <v>857</v>
      </c>
      <c r="D371" s="55"/>
      <c r="E371" s="138" t="s">
        <v>1110</v>
      </c>
      <c r="F371" s="242"/>
      <c r="G371" s="22"/>
      <c r="H371" s="47" t="s">
        <v>719</v>
      </c>
      <c r="I371" s="241">
        <v>0.1</v>
      </c>
      <c r="J371" s="55"/>
      <c r="K371" s="241"/>
      <c r="L371" s="241">
        <f t="shared" si="5"/>
        <v>0.1</v>
      </c>
      <c r="M371" s="22"/>
    </row>
    <row r="372" spans="1:13" ht="12.75">
      <c r="A372" s="22">
        <v>225</v>
      </c>
      <c r="B372" s="245" t="s">
        <v>306</v>
      </c>
      <c r="C372" s="253" t="s">
        <v>155</v>
      </c>
      <c r="D372" s="106" t="s">
        <v>304</v>
      </c>
      <c r="E372" s="251"/>
      <c r="F372" s="246"/>
      <c r="G372" s="253"/>
      <c r="H372" s="244"/>
      <c r="I372" s="255"/>
      <c r="J372" s="247" t="s">
        <v>122</v>
      </c>
      <c r="K372" s="241">
        <v>0.6</v>
      </c>
      <c r="L372" s="241">
        <f t="shared" si="5"/>
        <v>0.6</v>
      </c>
      <c r="M372" s="245"/>
    </row>
    <row r="373" spans="1:13" ht="12.75">
      <c r="A373" s="22">
        <v>67</v>
      </c>
      <c r="B373" s="47" t="s">
        <v>601</v>
      </c>
      <c r="C373" s="94" t="s">
        <v>155</v>
      </c>
      <c r="D373" s="94" t="s">
        <v>466</v>
      </c>
      <c r="E373" s="106"/>
      <c r="F373" s="154" t="s">
        <v>608</v>
      </c>
      <c r="G373" s="22">
        <v>1</v>
      </c>
      <c r="H373" s="47"/>
      <c r="I373" s="241"/>
      <c r="J373" s="55"/>
      <c r="K373" s="241"/>
      <c r="L373" s="241">
        <f t="shared" si="5"/>
        <v>1</v>
      </c>
      <c r="M373" s="22"/>
    </row>
    <row r="374" spans="1:13" ht="12.75">
      <c r="A374" s="22">
        <v>224</v>
      </c>
      <c r="B374" s="245" t="s">
        <v>154</v>
      </c>
      <c r="C374" s="94" t="s">
        <v>155</v>
      </c>
      <c r="D374" s="94" t="s">
        <v>153</v>
      </c>
      <c r="E374" s="94"/>
      <c r="F374" s="244"/>
      <c r="G374" s="244"/>
      <c r="H374" s="55"/>
      <c r="I374" s="244"/>
      <c r="J374" s="247" t="s">
        <v>122</v>
      </c>
      <c r="K374" s="249">
        <v>0.6</v>
      </c>
      <c r="L374" s="241">
        <f t="shared" si="5"/>
        <v>0.6</v>
      </c>
      <c r="M374" s="261"/>
    </row>
    <row r="375" spans="1:13" ht="12.75">
      <c r="A375" s="22">
        <v>66</v>
      </c>
      <c r="B375" s="47" t="s">
        <v>89</v>
      </c>
      <c r="C375" s="47" t="s">
        <v>155</v>
      </c>
      <c r="D375" s="94" t="s">
        <v>506</v>
      </c>
      <c r="E375" s="106"/>
      <c r="F375" s="260"/>
      <c r="G375" s="244"/>
      <c r="H375" s="253"/>
      <c r="I375" s="247"/>
      <c r="J375" s="55" t="s">
        <v>507</v>
      </c>
      <c r="K375" s="249">
        <v>1</v>
      </c>
      <c r="L375" s="241">
        <f t="shared" si="5"/>
        <v>1</v>
      </c>
      <c r="M375" s="245"/>
    </row>
    <row r="376" spans="1:13" ht="89.25">
      <c r="A376" s="22">
        <v>3</v>
      </c>
      <c r="B376" s="235" t="s">
        <v>294</v>
      </c>
      <c r="C376" s="61" t="s">
        <v>155</v>
      </c>
      <c r="D376" s="7"/>
      <c r="E376" s="61" t="s">
        <v>221</v>
      </c>
      <c r="F376" s="389" t="s">
        <v>2630</v>
      </c>
      <c r="G376" s="234">
        <v>1.5</v>
      </c>
      <c r="H376" s="316" t="s">
        <v>2631</v>
      </c>
      <c r="I376" s="234">
        <f>0.25+0.375+0.5</f>
        <v>1.125</v>
      </c>
      <c r="J376" s="389" t="s">
        <v>2632</v>
      </c>
      <c r="K376" s="390">
        <f>2.13+1</f>
        <v>3.13</v>
      </c>
      <c r="L376" s="288">
        <f t="shared" si="5"/>
        <v>5.755</v>
      </c>
      <c r="M376" s="391"/>
    </row>
    <row r="377" spans="1:13" ht="12.75">
      <c r="A377" s="22">
        <v>44</v>
      </c>
      <c r="B377" s="47" t="s">
        <v>695</v>
      </c>
      <c r="C377" s="94" t="s">
        <v>155</v>
      </c>
      <c r="D377" s="55"/>
      <c r="E377" s="94" t="s">
        <v>219</v>
      </c>
      <c r="F377" s="248" t="s">
        <v>691</v>
      </c>
      <c r="G377" s="22">
        <v>0.5</v>
      </c>
      <c r="H377" s="47"/>
      <c r="I377" s="241"/>
      <c r="J377" s="47" t="s">
        <v>483</v>
      </c>
      <c r="K377" s="241">
        <v>0.6</v>
      </c>
      <c r="L377" s="241">
        <f t="shared" si="5"/>
        <v>1.1</v>
      </c>
      <c r="M377" s="22"/>
    </row>
    <row r="378" spans="1:13" ht="12.75">
      <c r="A378" s="22">
        <v>78</v>
      </c>
      <c r="B378" s="47" t="s">
        <v>2245</v>
      </c>
      <c r="C378" s="47" t="s">
        <v>155</v>
      </c>
      <c r="D378" s="106"/>
      <c r="E378" s="150" t="s">
        <v>185</v>
      </c>
      <c r="F378" s="248"/>
      <c r="G378" s="244"/>
      <c r="H378" s="107" t="s">
        <v>1486</v>
      </c>
      <c r="I378" s="247">
        <v>0.1</v>
      </c>
      <c r="J378" s="47" t="s">
        <v>481</v>
      </c>
      <c r="K378" s="259">
        <v>0.8</v>
      </c>
      <c r="L378" s="241">
        <f t="shared" si="5"/>
        <v>0.9</v>
      </c>
      <c r="M378" s="245"/>
    </row>
    <row r="379" spans="1:13" ht="12.75">
      <c r="A379" s="22">
        <v>103</v>
      </c>
      <c r="B379" s="245" t="s">
        <v>334</v>
      </c>
      <c r="C379" s="47" t="s">
        <v>155</v>
      </c>
      <c r="D379" s="94"/>
      <c r="E379" s="150" t="s">
        <v>185</v>
      </c>
      <c r="F379" s="244"/>
      <c r="G379" s="244"/>
      <c r="H379" s="244"/>
      <c r="I379" s="244"/>
      <c r="J379" s="47" t="s">
        <v>481</v>
      </c>
      <c r="K379" s="259">
        <v>0.8</v>
      </c>
      <c r="L379" s="241">
        <f t="shared" si="5"/>
        <v>0.8</v>
      </c>
      <c r="M379" s="245"/>
    </row>
    <row r="380" spans="1:13" ht="12.75">
      <c r="A380" s="22">
        <v>222</v>
      </c>
      <c r="B380" s="47" t="s">
        <v>2232</v>
      </c>
      <c r="C380" s="47" t="s">
        <v>155</v>
      </c>
      <c r="D380" s="55"/>
      <c r="E380" s="150" t="s">
        <v>118</v>
      </c>
      <c r="F380" s="254"/>
      <c r="G380" s="254"/>
      <c r="H380" s="253"/>
      <c r="I380" s="254"/>
      <c r="J380" s="47" t="s">
        <v>483</v>
      </c>
      <c r="K380" s="249">
        <v>0.6</v>
      </c>
      <c r="L380" s="241">
        <f t="shared" si="5"/>
        <v>0.6</v>
      </c>
      <c r="M380" s="245"/>
    </row>
    <row r="381" spans="1:13" ht="12.75">
      <c r="A381" s="22">
        <v>223</v>
      </c>
      <c r="B381" s="245" t="s">
        <v>298</v>
      </c>
      <c r="C381" s="138" t="s">
        <v>155</v>
      </c>
      <c r="D381" s="106"/>
      <c r="E381" s="106" t="s">
        <v>225</v>
      </c>
      <c r="F381" s="139"/>
      <c r="G381" s="55"/>
      <c r="H381" s="55"/>
      <c r="I381" s="110"/>
      <c r="J381" s="247" t="s">
        <v>122</v>
      </c>
      <c r="K381" s="241">
        <v>0.6</v>
      </c>
      <c r="L381" s="241">
        <f t="shared" si="5"/>
        <v>0.6</v>
      </c>
      <c r="M381" s="47"/>
    </row>
    <row r="382" spans="1:13" ht="12.75">
      <c r="A382" s="22">
        <v>226</v>
      </c>
      <c r="B382" s="245" t="s">
        <v>2231</v>
      </c>
      <c r="C382" s="47" t="s">
        <v>155</v>
      </c>
      <c r="D382" s="258"/>
      <c r="E382" s="150" t="s">
        <v>118</v>
      </c>
      <c r="F382" s="244"/>
      <c r="G382" s="244"/>
      <c r="H382" s="253"/>
      <c r="I382" s="244"/>
      <c r="J382" s="47" t="s">
        <v>483</v>
      </c>
      <c r="K382" s="249">
        <v>0.6</v>
      </c>
      <c r="L382" s="241">
        <f t="shared" si="5"/>
        <v>0.6</v>
      </c>
      <c r="M382" s="245"/>
    </row>
    <row r="383" spans="1:13" ht="12.75">
      <c r="A383" s="22">
        <v>363</v>
      </c>
      <c r="B383" s="47" t="s">
        <v>917</v>
      </c>
      <c r="C383" s="151" t="s">
        <v>155</v>
      </c>
      <c r="D383" s="55"/>
      <c r="E383" s="138" t="s">
        <v>881</v>
      </c>
      <c r="F383" s="242"/>
      <c r="G383" s="22"/>
      <c r="H383" s="47" t="s">
        <v>802</v>
      </c>
      <c r="I383" s="241">
        <v>0.25</v>
      </c>
      <c r="J383" s="55"/>
      <c r="K383" s="241"/>
      <c r="L383" s="241">
        <f t="shared" si="5"/>
        <v>0.25</v>
      </c>
      <c r="M383" s="22"/>
    </row>
    <row r="384" spans="1:13" ht="12.75">
      <c r="A384" s="22">
        <v>364</v>
      </c>
      <c r="B384" s="107" t="s">
        <v>2297</v>
      </c>
      <c r="C384" s="47" t="s">
        <v>155</v>
      </c>
      <c r="D384" s="55"/>
      <c r="E384" s="107" t="s">
        <v>836</v>
      </c>
      <c r="F384" s="55"/>
      <c r="G384" s="22"/>
      <c r="H384" s="107" t="s">
        <v>1490</v>
      </c>
      <c r="I384" s="55">
        <v>0.25</v>
      </c>
      <c r="J384" s="94"/>
      <c r="K384" s="241"/>
      <c r="L384" s="241">
        <f t="shared" si="5"/>
        <v>0.25</v>
      </c>
      <c r="M384" s="22"/>
    </row>
    <row r="385" spans="1:13" ht="12.75">
      <c r="A385" s="22">
        <v>469</v>
      </c>
      <c r="B385" s="47" t="s">
        <v>222</v>
      </c>
      <c r="C385" s="151" t="s">
        <v>155</v>
      </c>
      <c r="D385" s="55"/>
      <c r="E385" s="107" t="s">
        <v>1110</v>
      </c>
      <c r="F385" s="242"/>
      <c r="G385" s="22"/>
      <c r="H385" s="47" t="s">
        <v>713</v>
      </c>
      <c r="I385" s="241">
        <v>0.125</v>
      </c>
      <c r="J385" s="55"/>
      <c r="K385" s="241"/>
      <c r="L385" s="241">
        <f t="shared" si="5"/>
        <v>0.125</v>
      </c>
      <c r="M385" s="22"/>
    </row>
    <row r="386" spans="1:13" s="108" customFormat="1" ht="12.75">
      <c r="A386" s="22">
        <v>591</v>
      </c>
      <c r="B386" s="47" t="s">
        <v>1031</v>
      </c>
      <c r="C386" s="151" t="s">
        <v>155</v>
      </c>
      <c r="D386" s="55"/>
      <c r="E386" s="107" t="s">
        <v>1024</v>
      </c>
      <c r="F386" s="242"/>
      <c r="G386" s="22"/>
      <c r="H386" s="47" t="s">
        <v>719</v>
      </c>
      <c r="I386" s="241">
        <v>0.1</v>
      </c>
      <c r="J386" s="55"/>
      <c r="K386" s="241"/>
      <c r="L386" s="241">
        <f t="shared" si="5"/>
        <v>0.1</v>
      </c>
      <c r="M386" s="22"/>
    </row>
    <row r="387" spans="1:13" s="108" customFormat="1" ht="89.25">
      <c r="A387" s="22">
        <v>2</v>
      </c>
      <c r="B387" s="235" t="s">
        <v>2237</v>
      </c>
      <c r="C387" s="64" t="s">
        <v>346</v>
      </c>
      <c r="D387" s="7"/>
      <c r="E387" s="27" t="s">
        <v>493</v>
      </c>
      <c r="F387" s="237" t="s">
        <v>2624</v>
      </c>
      <c r="G387" s="234">
        <v>1.5</v>
      </c>
      <c r="H387" s="316" t="s">
        <v>2625</v>
      </c>
      <c r="I387" s="238">
        <v>1</v>
      </c>
      <c r="J387" s="23" t="s">
        <v>2626</v>
      </c>
      <c r="K387" s="239">
        <f>1.33+1+1</f>
        <v>3.33</v>
      </c>
      <c r="L387" s="288">
        <f t="shared" si="5"/>
        <v>5.83</v>
      </c>
      <c r="M387" s="235"/>
    </row>
    <row r="388" spans="1:13" ht="12.75">
      <c r="A388" s="22">
        <v>227</v>
      </c>
      <c r="B388" s="47" t="s">
        <v>345</v>
      </c>
      <c r="C388" s="94" t="s">
        <v>346</v>
      </c>
      <c r="D388" s="94"/>
      <c r="E388" s="94" t="s">
        <v>225</v>
      </c>
      <c r="F388" s="254"/>
      <c r="G388" s="254"/>
      <c r="H388" s="244"/>
      <c r="I388" s="244"/>
      <c r="J388" s="247" t="s">
        <v>122</v>
      </c>
      <c r="K388" s="249">
        <v>0.6</v>
      </c>
      <c r="L388" s="241">
        <f t="shared" si="5"/>
        <v>0.6</v>
      </c>
      <c r="M388" s="245"/>
    </row>
    <row r="389" spans="1:13" ht="12.75">
      <c r="A389" s="22">
        <v>592</v>
      </c>
      <c r="B389" s="47" t="s">
        <v>1086</v>
      </c>
      <c r="C389" s="151" t="s">
        <v>1087</v>
      </c>
      <c r="D389" s="55"/>
      <c r="E389" s="107" t="s">
        <v>1074</v>
      </c>
      <c r="F389" s="242"/>
      <c r="G389" s="22"/>
      <c r="H389" s="47" t="s">
        <v>719</v>
      </c>
      <c r="I389" s="241">
        <v>0.1</v>
      </c>
      <c r="J389" s="55"/>
      <c r="K389" s="241"/>
      <c r="L389" s="241">
        <f t="shared" si="5"/>
        <v>0.1</v>
      </c>
      <c r="M389" s="22"/>
    </row>
    <row r="390" spans="1:13" ht="12.75">
      <c r="A390" s="22">
        <v>470</v>
      </c>
      <c r="B390" s="47" t="s">
        <v>1126</v>
      </c>
      <c r="C390" s="151" t="s">
        <v>1127</v>
      </c>
      <c r="D390" s="55"/>
      <c r="E390" s="107" t="s">
        <v>1090</v>
      </c>
      <c r="F390" s="242"/>
      <c r="G390" s="22"/>
      <c r="H390" s="47" t="s">
        <v>713</v>
      </c>
      <c r="I390" s="241">
        <v>0.125</v>
      </c>
      <c r="J390" s="55"/>
      <c r="K390" s="241"/>
      <c r="L390" s="241">
        <f t="shared" si="5"/>
        <v>0.125</v>
      </c>
      <c r="M390" s="22"/>
    </row>
    <row r="391" spans="1:13" ht="12.75">
      <c r="A391" s="22">
        <v>137</v>
      </c>
      <c r="B391" s="245" t="s">
        <v>196</v>
      </c>
      <c r="C391" s="94" t="s">
        <v>112</v>
      </c>
      <c r="D391" s="94" t="s">
        <v>197</v>
      </c>
      <c r="E391" s="253"/>
      <c r="F391" s="248"/>
      <c r="G391" s="244"/>
      <c r="H391" s="253"/>
      <c r="I391" s="244"/>
      <c r="J391" s="244" t="s">
        <v>96</v>
      </c>
      <c r="K391" s="249">
        <v>0.75</v>
      </c>
      <c r="L391" s="241">
        <f t="shared" si="5"/>
        <v>0.75</v>
      </c>
      <c r="M391" s="245"/>
    </row>
    <row r="392" spans="1:13" ht="12.75">
      <c r="A392" s="22">
        <v>6</v>
      </c>
      <c r="B392" s="47" t="s">
        <v>254</v>
      </c>
      <c r="C392" s="94" t="s">
        <v>112</v>
      </c>
      <c r="D392" s="94" t="s">
        <v>136</v>
      </c>
      <c r="E392" s="260"/>
      <c r="F392" s="244" t="s">
        <v>2316</v>
      </c>
      <c r="G392" s="244">
        <v>2</v>
      </c>
      <c r="H392" s="244"/>
      <c r="I392" s="244"/>
      <c r="J392" s="55" t="s">
        <v>97</v>
      </c>
      <c r="K392" s="241">
        <v>1</v>
      </c>
      <c r="L392" s="241">
        <f aca="true" t="shared" si="6" ref="L392:L405">K392+I392+G392</f>
        <v>3</v>
      </c>
      <c r="M392" s="261"/>
    </row>
    <row r="393" spans="1:13" ht="12.75">
      <c r="A393" s="22">
        <v>104</v>
      </c>
      <c r="B393" s="245" t="s">
        <v>111</v>
      </c>
      <c r="C393" s="94" t="s">
        <v>112</v>
      </c>
      <c r="D393" s="55"/>
      <c r="E393" s="55" t="s">
        <v>113</v>
      </c>
      <c r="F393" s="260"/>
      <c r="G393" s="244"/>
      <c r="H393" s="244"/>
      <c r="I393" s="247"/>
      <c r="J393" s="244" t="s">
        <v>122</v>
      </c>
      <c r="K393" s="249">
        <v>0.8</v>
      </c>
      <c r="L393" s="241">
        <f t="shared" si="6"/>
        <v>0.8</v>
      </c>
      <c r="M393" s="245"/>
    </row>
    <row r="394" spans="1:13" ht="12.75">
      <c r="A394" s="22">
        <v>135</v>
      </c>
      <c r="B394" s="245" t="s">
        <v>328</v>
      </c>
      <c r="C394" s="244" t="s">
        <v>112</v>
      </c>
      <c r="D394" s="258"/>
      <c r="E394" s="260" t="s">
        <v>270</v>
      </c>
      <c r="F394" s="260"/>
      <c r="G394" s="244"/>
      <c r="H394" s="253"/>
      <c r="I394" s="244"/>
      <c r="J394" s="247" t="s">
        <v>96</v>
      </c>
      <c r="K394" s="249">
        <v>0.75</v>
      </c>
      <c r="L394" s="241">
        <f t="shared" si="6"/>
        <v>0.75</v>
      </c>
      <c r="M394" s="245"/>
    </row>
    <row r="395" spans="1:13" ht="12.75">
      <c r="A395" s="22">
        <v>136</v>
      </c>
      <c r="B395" s="47" t="s">
        <v>2240</v>
      </c>
      <c r="C395" s="47" t="s">
        <v>112</v>
      </c>
      <c r="D395" s="258"/>
      <c r="E395" s="258" t="s">
        <v>492</v>
      </c>
      <c r="F395" s="244"/>
      <c r="G395" s="244"/>
      <c r="H395" s="244"/>
      <c r="I395" s="247"/>
      <c r="J395" s="47" t="s">
        <v>486</v>
      </c>
      <c r="K395" s="249">
        <v>0.75</v>
      </c>
      <c r="L395" s="241">
        <f t="shared" si="6"/>
        <v>0.75</v>
      </c>
      <c r="M395" s="245"/>
    </row>
    <row r="396" spans="1:13" ht="12.75">
      <c r="A396" s="22">
        <v>228</v>
      </c>
      <c r="B396" s="47" t="s">
        <v>1840</v>
      </c>
      <c r="C396" s="47" t="s">
        <v>112</v>
      </c>
      <c r="D396" s="258"/>
      <c r="E396" s="150" t="s">
        <v>484</v>
      </c>
      <c r="F396" s="260"/>
      <c r="G396" s="244"/>
      <c r="H396" s="244"/>
      <c r="I396" s="247"/>
      <c r="J396" s="47" t="s">
        <v>483</v>
      </c>
      <c r="K396" s="249">
        <v>0.6</v>
      </c>
      <c r="L396" s="241">
        <f t="shared" si="6"/>
        <v>0.6</v>
      </c>
      <c r="M396" s="245"/>
    </row>
    <row r="397" spans="1:13" ht="12.75">
      <c r="A397" s="22">
        <v>229</v>
      </c>
      <c r="B397" s="157" t="s">
        <v>2242</v>
      </c>
      <c r="C397" s="47" t="s">
        <v>112</v>
      </c>
      <c r="D397" s="55"/>
      <c r="E397" s="150" t="s">
        <v>493</v>
      </c>
      <c r="F397" s="244"/>
      <c r="G397" s="244"/>
      <c r="H397" s="244"/>
      <c r="I397" s="244"/>
      <c r="J397" s="47" t="s">
        <v>483</v>
      </c>
      <c r="K397" s="249">
        <v>0.6</v>
      </c>
      <c r="L397" s="241">
        <f t="shared" si="6"/>
        <v>0.6</v>
      </c>
      <c r="M397" s="245"/>
    </row>
    <row r="398" spans="1:13" ht="12.75">
      <c r="A398" s="22">
        <v>298</v>
      </c>
      <c r="B398" s="47" t="s">
        <v>664</v>
      </c>
      <c r="C398" s="151" t="s">
        <v>112</v>
      </c>
      <c r="D398" s="55"/>
      <c r="E398" s="107" t="s">
        <v>920</v>
      </c>
      <c r="F398" s="242"/>
      <c r="G398" s="22"/>
      <c r="H398" s="47" t="s">
        <v>736</v>
      </c>
      <c r="I398" s="241">
        <v>0.5</v>
      </c>
      <c r="J398" s="55"/>
      <c r="K398" s="241"/>
      <c r="L398" s="241">
        <f t="shared" si="6"/>
        <v>0.5</v>
      </c>
      <c r="M398" s="22"/>
    </row>
    <row r="399" spans="1:13" ht="12.75">
      <c r="A399" s="22">
        <v>299</v>
      </c>
      <c r="B399" s="47" t="s">
        <v>1069</v>
      </c>
      <c r="C399" s="151" t="s">
        <v>112</v>
      </c>
      <c r="D399" s="55"/>
      <c r="E399" s="107" t="s">
        <v>1026</v>
      </c>
      <c r="F399" s="242"/>
      <c r="G399" s="22"/>
      <c r="H399" s="47" t="s">
        <v>736</v>
      </c>
      <c r="I399" s="241">
        <v>0.5</v>
      </c>
      <c r="J399" s="55"/>
      <c r="K399" s="241"/>
      <c r="L399" s="241">
        <f t="shared" si="6"/>
        <v>0.5</v>
      </c>
      <c r="M399" s="22"/>
    </row>
    <row r="400" spans="1:13" ht="12.75">
      <c r="A400" s="22">
        <v>593</v>
      </c>
      <c r="B400" s="47" t="s">
        <v>1131</v>
      </c>
      <c r="C400" s="151" t="s">
        <v>112</v>
      </c>
      <c r="D400" s="55"/>
      <c r="E400" s="107" t="s">
        <v>1063</v>
      </c>
      <c r="F400" s="242"/>
      <c r="G400" s="22"/>
      <c r="H400" s="47" t="s">
        <v>719</v>
      </c>
      <c r="I400" s="241">
        <v>0.1</v>
      </c>
      <c r="J400" s="55"/>
      <c r="K400" s="241"/>
      <c r="L400" s="241">
        <f t="shared" si="6"/>
        <v>0.1</v>
      </c>
      <c r="M400" s="22"/>
    </row>
    <row r="401" spans="1:13" ht="12.75">
      <c r="A401" s="22">
        <v>594</v>
      </c>
      <c r="B401" s="47" t="s">
        <v>943</v>
      </c>
      <c r="C401" s="151" t="s">
        <v>112</v>
      </c>
      <c r="D401" s="55"/>
      <c r="E401" s="107" t="s">
        <v>1110</v>
      </c>
      <c r="F401" s="242"/>
      <c r="G401" s="22"/>
      <c r="H401" s="47" t="s">
        <v>719</v>
      </c>
      <c r="I401" s="241">
        <v>0.1</v>
      </c>
      <c r="J401" s="55"/>
      <c r="K401" s="241"/>
      <c r="L401" s="241">
        <f t="shared" si="6"/>
        <v>0.1</v>
      </c>
      <c r="M401" s="22"/>
    </row>
    <row r="402" spans="1:13" ht="12.75">
      <c r="A402" s="22">
        <v>595</v>
      </c>
      <c r="B402" s="107" t="s">
        <v>1834</v>
      </c>
      <c r="C402" s="47" t="s">
        <v>112</v>
      </c>
      <c r="D402" s="55"/>
      <c r="E402" s="107" t="s">
        <v>1498</v>
      </c>
      <c r="F402" s="55"/>
      <c r="G402" s="22"/>
      <c r="H402" s="107" t="s">
        <v>1486</v>
      </c>
      <c r="I402" s="55">
        <v>0.1</v>
      </c>
      <c r="J402" s="94"/>
      <c r="K402" s="241"/>
      <c r="L402" s="241">
        <f t="shared" si="6"/>
        <v>0.1</v>
      </c>
      <c r="M402" s="22"/>
    </row>
    <row r="403" spans="1:13" ht="12.75">
      <c r="A403" s="22">
        <v>596</v>
      </c>
      <c r="B403" s="47" t="s">
        <v>1036</v>
      </c>
      <c r="C403" s="151" t="s">
        <v>112</v>
      </c>
      <c r="D403" s="55"/>
      <c r="E403" s="138" t="s">
        <v>1024</v>
      </c>
      <c r="F403" s="242"/>
      <c r="G403" s="22"/>
      <c r="H403" s="47" t="s">
        <v>719</v>
      </c>
      <c r="I403" s="241">
        <v>0.1</v>
      </c>
      <c r="J403" s="55"/>
      <c r="K403" s="241"/>
      <c r="L403" s="241">
        <f t="shared" si="6"/>
        <v>0.1</v>
      </c>
      <c r="M403" s="22"/>
    </row>
    <row r="404" spans="1:13" ht="12.75">
      <c r="A404" s="22">
        <v>597</v>
      </c>
      <c r="B404" s="107" t="s">
        <v>1802</v>
      </c>
      <c r="C404" s="47" t="s">
        <v>112</v>
      </c>
      <c r="D404" s="55"/>
      <c r="E404" s="107" t="s">
        <v>1498</v>
      </c>
      <c r="F404" s="55"/>
      <c r="G404" s="22"/>
      <c r="H404" s="107" t="s">
        <v>1486</v>
      </c>
      <c r="I404" s="55">
        <v>0.1</v>
      </c>
      <c r="J404" s="94"/>
      <c r="K404" s="241"/>
      <c r="L404" s="241">
        <f t="shared" si="6"/>
        <v>0.1</v>
      </c>
      <c r="M404" s="22"/>
    </row>
    <row r="405" spans="1:13" ht="12.75">
      <c r="A405" s="22">
        <v>598</v>
      </c>
      <c r="B405" s="107" t="s">
        <v>1691</v>
      </c>
      <c r="C405" s="47" t="s">
        <v>112</v>
      </c>
      <c r="D405" s="55"/>
      <c r="E405" s="107" t="s">
        <v>1487</v>
      </c>
      <c r="F405" s="55"/>
      <c r="G405" s="22"/>
      <c r="H405" s="107" t="s">
        <v>1486</v>
      </c>
      <c r="I405" s="55">
        <v>0.1</v>
      </c>
      <c r="J405" s="94"/>
      <c r="K405" s="241"/>
      <c r="L405" s="241">
        <f t="shared" si="6"/>
        <v>0.1</v>
      </c>
      <c r="M405" s="22"/>
    </row>
    <row r="406" spans="1:13" ht="12.75">
      <c r="A406" s="22">
        <v>663</v>
      </c>
      <c r="B406" s="47" t="s">
        <v>615</v>
      </c>
      <c r="C406" s="151" t="s">
        <v>616</v>
      </c>
      <c r="D406" s="55" t="s">
        <v>398</v>
      </c>
      <c r="E406" s="138"/>
      <c r="F406" s="242" t="s">
        <v>2506</v>
      </c>
      <c r="G406" s="22">
        <v>0.5</v>
      </c>
      <c r="H406" s="47"/>
      <c r="I406" s="241"/>
      <c r="J406" s="55"/>
      <c r="K406" s="241"/>
      <c r="L406" s="241"/>
      <c r="M406" s="22"/>
    </row>
    <row r="407" spans="1:13" ht="38.25">
      <c r="A407" s="22">
        <v>301</v>
      </c>
      <c r="B407" s="47" t="s">
        <v>2601</v>
      </c>
      <c r="C407" s="47" t="s">
        <v>616</v>
      </c>
      <c r="D407" s="333" t="s">
        <v>2648</v>
      </c>
      <c r="E407" s="106"/>
      <c r="F407" s="242"/>
      <c r="G407" s="22"/>
      <c r="H407" s="47" t="s">
        <v>2602</v>
      </c>
      <c r="I407" s="241">
        <v>0.5</v>
      </c>
      <c r="J407" s="94"/>
      <c r="K407" s="241"/>
      <c r="L407" s="241">
        <f aca="true" t="shared" si="7" ref="L407:L470">K407+I407+G407</f>
        <v>0.5</v>
      </c>
      <c r="M407" s="22"/>
    </row>
    <row r="408" spans="1:13" ht="25.5">
      <c r="A408" s="22">
        <v>68</v>
      </c>
      <c r="B408" s="47" t="s">
        <v>1841</v>
      </c>
      <c r="C408" s="47" t="s">
        <v>616</v>
      </c>
      <c r="D408" s="106" t="s">
        <v>597</v>
      </c>
      <c r="E408" s="106"/>
      <c r="F408" s="242"/>
      <c r="G408" s="22"/>
      <c r="H408" s="47"/>
      <c r="I408" s="241"/>
      <c r="J408" s="94" t="s">
        <v>596</v>
      </c>
      <c r="K408" s="241">
        <v>1</v>
      </c>
      <c r="L408" s="241">
        <f t="shared" si="7"/>
        <v>1</v>
      </c>
      <c r="M408" s="22"/>
    </row>
    <row r="409" spans="1:13" ht="12.75">
      <c r="A409" s="22">
        <v>27</v>
      </c>
      <c r="B409" s="107" t="s">
        <v>2280</v>
      </c>
      <c r="C409" s="47" t="s">
        <v>616</v>
      </c>
      <c r="D409" s="107" t="s">
        <v>1507</v>
      </c>
      <c r="E409" s="55"/>
      <c r="F409" s="55" t="s">
        <v>2528</v>
      </c>
      <c r="G409" s="22">
        <v>1</v>
      </c>
      <c r="H409" s="107" t="s">
        <v>1491</v>
      </c>
      <c r="I409" s="55">
        <v>0.5</v>
      </c>
      <c r="J409" s="94"/>
      <c r="K409" s="241"/>
      <c r="L409" s="241">
        <f t="shared" si="7"/>
        <v>1.5</v>
      </c>
      <c r="M409" s="22"/>
    </row>
    <row r="410" spans="1:13" ht="25.5">
      <c r="A410" s="22">
        <v>300</v>
      </c>
      <c r="B410" s="10" t="s">
        <v>2262</v>
      </c>
      <c r="C410" s="47" t="s">
        <v>616</v>
      </c>
      <c r="D410" s="106"/>
      <c r="E410" s="94" t="s">
        <v>2317</v>
      </c>
      <c r="F410" s="268"/>
      <c r="G410" s="244"/>
      <c r="H410" s="94" t="s">
        <v>575</v>
      </c>
      <c r="I410" s="110">
        <v>0.5</v>
      </c>
      <c r="J410" s="247"/>
      <c r="K410" s="249"/>
      <c r="L410" s="241">
        <f t="shared" si="7"/>
        <v>0.5</v>
      </c>
      <c r="M410" s="245"/>
    </row>
    <row r="411" spans="1:13" ht="12.75">
      <c r="A411" s="22">
        <v>302</v>
      </c>
      <c r="B411" s="47" t="s">
        <v>228</v>
      </c>
      <c r="C411" s="151" t="s">
        <v>616</v>
      </c>
      <c r="D411" s="55"/>
      <c r="E411" s="107" t="s">
        <v>988</v>
      </c>
      <c r="F411" s="242"/>
      <c r="G411" s="22"/>
      <c r="H411" s="47" t="s">
        <v>736</v>
      </c>
      <c r="I411" s="241">
        <v>0.5</v>
      </c>
      <c r="J411" s="55"/>
      <c r="K411" s="241"/>
      <c r="L411" s="241">
        <f t="shared" si="7"/>
        <v>0.5</v>
      </c>
      <c r="M411" s="22"/>
    </row>
    <row r="412" spans="1:13" ht="12.75">
      <c r="A412" s="22">
        <v>365</v>
      </c>
      <c r="B412" s="47" t="s">
        <v>1020</v>
      </c>
      <c r="C412" s="151" t="s">
        <v>616</v>
      </c>
      <c r="D412" s="55"/>
      <c r="E412" s="107" t="s">
        <v>734</v>
      </c>
      <c r="F412" s="242"/>
      <c r="G412" s="22"/>
      <c r="H412" s="47" t="s">
        <v>802</v>
      </c>
      <c r="I412" s="241">
        <v>0.25</v>
      </c>
      <c r="J412" s="55"/>
      <c r="K412" s="241"/>
      <c r="L412" s="241">
        <f t="shared" si="7"/>
        <v>0.25</v>
      </c>
      <c r="M412" s="22"/>
    </row>
    <row r="413" spans="1:13" ht="12.75">
      <c r="A413" s="22">
        <v>471</v>
      </c>
      <c r="B413" s="47" t="s">
        <v>1075</v>
      </c>
      <c r="C413" s="151" t="s">
        <v>616</v>
      </c>
      <c r="D413" s="55"/>
      <c r="E413" s="107" t="s">
        <v>1074</v>
      </c>
      <c r="F413" s="242"/>
      <c r="G413" s="22"/>
      <c r="H413" s="47" t="s">
        <v>713</v>
      </c>
      <c r="I413" s="241">
        <v>0.125</v>
      </c>
      <c r="J413" s="55"/>
      <c r="K413" s="241"/>
      <c r="L413" s="241">
        <f t="shared" si="7"/>
        <v>0.125</v>
      </c>
      <c r="M413" s="22"/>
    </row>
    <row r="414" spans="1:13" ht="12.75">
      <c r="A414" s="22">
        <v>472</v>
      </c>
      <c r="B414" s="47" t="s">
        <v>758</v>
      </c>
      <c r="C414" s="151" t="s">
        <v>616</v>
      </c>
      <c r="D414" s="55"/>
      <c r="E414" s="107" t="s">
        <v>1090</v>
      </c>
      <c r="F414" s="242"/>
      <c r="G414" s="22"/>
      <c r="H414" s="47" t="s">
        <v>713</v>
      </c>
      <c r="I414" s="241">
        <v>0.125</v>
      </c>
      <c r="J414" s="55"/>
      <c r="K414" s="241"/>
      <c r="L414" s="241">
        <f t="shared" si="7"/>
        <v>0.125</v>
      </c>
      <c r="M414" s="22"/>
    </row>
    <row r="415" spans="1:13" ht="12.75">
      <c r="A415" s="22">
        <v>599</v>
      </c>
      <c r="B415" s="47" t="s">
        <v>1134</v>
      </c>
      <c r="C415" s="151" t="s">
        <v>616</v>
      </c>
      <c r="D415" s="55"/>
      <c r="E415" s="107" t="s">
        <v>1063</v>
      </c>
      <c r="F415" s="242"/>
      <c r="G415" s="22"/>
      <c r="H415" s="47" t="s">
        <v>719</v>
      </c>
      <c r="I415" s="241">
        <v>0.1</v>
      </c>
      <c r="J415" s="55"/>
      <c r="K415" s="241"/>
      <c r="L415" s="241">
        <f t="shared" si="7"/>
        <v>0.1</v>
      </c>
      <c r="M415" s="22"/>
    </row>
    <row r="416" spans="1:13" ht="12.75">
      <c r="A416" s="22">
        <v>600</v>
      </c>
      <c r="B416" s="47" t="s">
        <v>1158</v>
      </c>
      <c r="C416" s="151" t="s">
        <v>1159</v>
      </c>
      <c r="D416" s="55"/>
      <c r="E416" s="138" t="s">
        <v>1110</v>
      </c>
      <c r="F416" s="242"/>
      <c r="G416" s="22"/>
      <c r="H416" s="47" t="s">
        <v>719</v>
      </c>
      <c r="I416" s="241">
        <v>0.1</v>
      </c>
      <c r="J416" s="55"/>
      <c r="K416" s="241"/>
      <c r="L416" s="241">
        <f t="shared" si="7"/>
        <v>0.1</v>
      </c>
      <c r="M416" s="22"/>
    </row>
    <row r="417" spans="1:13" ht="12.75">
      <c r="A417" s="22">
        <v>138</v>
      </c>
      <c r="B417" s="47" t="s">
        <v>170</v>
      </c>
      <c r="C417" s="244" t="s">
        <v>171</v>
      </c>
      <c r="D417" s="258" t="s">
        <v>172</v>
      </c>
      <c r="E417" s="258"/>
      <c r="F417" s="260"/>
      <c r="G417" s="244"/>
      <c r="H417" s="244"/>
      <c r="I417" s="255"/>
      <c r="J417" s="244" t="s">
        <v>96</v>
      </c>
      <c r="K417" s="249">
        <v>0.75</v>
      </c>
      <c r="L417" s="241">
        <f t="shared" si="7"/>
        <v>0.75</v>
      </c>
      <c r="M417" s="245"/>
    </row>
    <row r="418" spans="1:13" ht="12.75">
      <c r="A418" s="22">
        <v>303</v>
      </c>
      <c r="B418" s="47" t="s">
        <v>1070</v>
      </c>
      <c r="C418" s="151" t="s">
        <v>619</v>
      </c>
      <c r="D418" s="55"/>
      <c r="E418" s="138" t="s">
        <v>1026</v>
      </c>
      <c r="F418" s="242"/>
      <c r="G418" s="22"/>
      <c r="H418" s="47" t="s">
        <v>736</v>
      </c>
      <c r="I418" s="241">
        <v>0.5</v>
      </c>
      <c r="J418" s="55"/>
      <c r="K418" s="241"/>
      <c r="L418" s="241">
        <f t="shared" si="7"/>
        <v>0.5</v>
      </c>
      <c r="M418" s="22"/>
    </row>
    <row r="419" spans="1:13" ht="12.75">
      <c r="A419" s="22">
        <v>473</v>
      </c>
      <c r="B419" s="47" t="s">
        <v>1025</v>
      </c>
      <c r="C419" s="151" t="s">
        <v>619</v>
      </c>
      <c r="D419" s="55"/>
      <c r="E419" s="107" t="s">
        <v>1024</v>
      </c>
      <c r="F419" s="242"/>
      <c r="G419" s="22"/>
      <c r="H419" s="47" t="s">
        <v>713</v>
      </c>
      <c r="I419" s="241">
        <v>0.125</v>
      </c>
      <c r="J419" s="55"/>
      <c r="K419" s="241"/>
      <c r="L419" s="241">
        <f t="shared" si="7"/>
        <v>0.125</v>
      </c>
      <c r="M419" s="22"/>
    </row>
    <row r="420" spans="1:13" ht="12.75">
      <c r="A420" s="22">
        <v>601</v>
      </c>
      <c r="B420" s="47" t="s">
        <v>907</v>
      </c>
      <c r="C420" s="151" t="s">
        <v>619</v>
      </c>
      <c r="D420" s="55"/>
      <c r="E420" s="107" t="s">
        <v>879</v>
      </c>
      <c r="F420" s="242"/>
      <c r="G420" s="22"/>
      <c r="H420" s="47" t="s">
        <v>719</v>
      </c>
      <c r="I420" s="241">
        <v>0.1</v>
      </c>
      <c r="J420" s="55"/>
      <c r="K420" s="241"/>
      <c r="L420" s="241">
        <f t="shared" si="7"/>
        <v>0.1</v>
      </c>
      <c r="M420" s="22"/>
    </row>
    <row r="421" spans="1:13" ht="12.75">
      <c r="A421" s="22">
        <v>45</v>
      </c>
      <c r="B421" s="107" t="s">
        <v>658</v>
      </c>
      <c r="C421" s="47" t="s">
        <v>635</v>
      </c>
      <c r="D421" s="55"/>
      <c r="E421" s="107" t="s">
        <v>1487</v>
      </c>
      <c r="F421" s="55" t="s">
        <v>2503</v>
      </c>
      <c r="G421" s="22">
        <v>1</v>
      </c>
      <c r="H421" s="107" t="s">
        <v>1486</v>
      </c>
      <c r="I421" s="55">
        <v>0.1</v>
      </c>
      <c r="J421" s="94"/>
      <c r="K421" s="241"/>
      <c r="L421" s="241">
        <f t="shared" si="7"/>
        <v>1.1</v>
      </c>
      <c r="M421" s="22"/>
    </row>
    <row r="422" spans="1:13" ht="12.75">
      <c r="A422" s="22">
        <v>304</v>
      </c>
      <c r="B422" s="107" t="s">
        <v>1895</v>
      </c>
      <c r="C422" s="47" t="s">
        <v>635</v>
      </c>
      <c r="D422" s="55"/>
      <c r="E422" s="107" t="s">
        <v>878</v>
      </c>
      <c r="F422" s="55"/>
      <c r="G422" s="22"/>
      <c r="H422" s="107" t="s">
        <v>1491</v>
      </c>
      <c r="I422" s="55">
        <v>0.5</v>
      </c>
      <c r="J422" s="94"/>
      <c r="K422" s="241"/>
      <c r="L422" s="241">
        <f t="shared" si="7"/>
        <v>0.5</v>
      </c>
      <c r="M422" s="22"/>
    </row>
    <row r="423" spans="1:13" ht="12.75">
      <c r="A423" s="22">
        <v>366</v>
      </c>
      <c r="B423" s="47" t="s">
        <v>696</v>
      </c>
      <c r="C423" s="151" t="s">
        <v>635</v>
      </c>
      <c r="D423" s="55"/>
      <c r="E423" s="138" t="s">
        <v>881</v>
      </c>
      <c r="F423" s="242"/>
      <c r="G423" s="22"/>
      <c r="H423" s="47" t="s">
        <v>802</v>
      </c>
      <c r="I423" s="241">
        <v>0.25</v>
      </c>
      <c r="J423" s="55"/>
      <c r="K423" s="241"/>
      <c r="L423" s="241">
        <f t="shared" si="7"/>
        <v>0.25</v>
      </c>
      <c r="M423" s="22"/>
    </row>
    <row r="424" spans="1:13" ht="12.75">
      <c r="A424" s="22">
        <v>413</v>
      </c>
      <c r="B424" s="107" t="s">
        <v>2293</v>
      </c>
      <c r="C424" s="47" t="s">
        <v>635</v>
      </c>
      <c r="D424" s="55"/>
      <c r="E424" s="107" t="s">
        <v>878</v>
      </c>
      <c r="F424" s="55"/>
      <c r="G424" s="22"/>
      <c r="H424" s="107" t="s">
        <v>1493</v>
      </c>
      <c r="I424" s="55">
        <v>0.16666666666666666</v>
      </c>
      <c r="J424" s="94"/>
      <c r="K424" s="241"/>
      <c r="L424" s="241">
        <f t="shared" si="7"/>
        <v>0.16666666666666666</v>
      </c>
      <c r="M424" s="22"/>
    </row>
    <row r="425" spans="1:13" ht="12.75">
      <c r="A425" s="22">
        <v>602</v>
      </c>
      <c r="B425" s="47" t="s">
        <v>549</v>
      </c>
      <c r="C425" s="151" t="s">
        <v>635</v>
      </c>
      <c r="D425" s="55"/>
      <c r="E425" s="107" t="s">
        <v>1063</v>
      </c>
      <c r="F425" s="242"/>
      <c r="G425" s="22"/>
      <c r="H425" s="47" t="s">
        <v>719</v>
      </c>
      <c r="I425" s="241">
        <v>0.1</v>
      </c>
      <c r="J425" s="55"/>
      <c r="K425" s="241"/>
      <c r="L425" s="241">
        <f t="shared" si="7"/>
        <v>0.1</v>
      </c>
      <c r="M425" s="22"/>
    </row>
    <row r="426" spans="1:13" ht="12.75">
      <c r="A426" s="22">
        <v>230</v>
      </c>
      <c r="B426" s="245" t="s">
        <v>305</v>
      </c>
      <c r="C426" s="253" t="s">
        <v>34</v>
      </c>
      <c r="D426" s="106" t="s">
        <v>304</v>
      </c>
      <c r="E426" s="253"/>
      <c r="F426" s="244"/>
      <c r="G426" s="244"/>
      <c r="H426" s="244"/>
      <c r="I426" s="255"/>
      <c r="J426" s="247" t="s">
        <v>122</v>
      </c>
      <c r="K426" s="241">
        <v>0.6</v>
      </c>
      <c r="L426" s="241">
        <f t="shared" si="7"/>
        <v>0.6</v>
      </c>
      <c r="M426" s="261"/>
    </row>
    <row r="427" spans="1:13" ht="12.75">
      <c r="A427" s="22">
        <v>139</v>
      </c>
      <c r="B427" s="245" t="s">
        <v>173</v>
      </c>
      <c r="C427" s="55" t="s">
        <v>34</v>
      </c>
      <c r="D427" s="106" t="s">
        <v>172</v>
      </c>
      <c r="E427" s="106"/>
      <c r="F427" s="139"/>
      <c r="G427" s="55"/>
      <c r="H427" s="55"/>
      <c r="I427" s="110"/>
      <c r="J427" s="244" t="s">
        <v>96</v>
      </c>
      <c r="K427" s="249">
        <v>0.75</v>
      </c>
      <c r="L427" s="241">
        <f t="shared" si="7"/>
        <v>0.75</v>
      </c>
      <c r="M427" s="47"/>
    </row>
    <row r="428" spans="1:13" ht="12.75">
      <c r="A428" s="22">
        <v>414</v>
      </c>
      <c r="B428" s="107" t="s">
        <v>1731</v>
      </c>
      <c r="C428" s="47" t="s">
        <v>34</v>
      </c>
      <c r="D428" s="107" t="s">
        <v>1496</v>
      </c>
      <c r="E428" s="55"/>
      <c r="F428" s="55"/>
      <c r="G428" s="22"/>
      <c r="H428" s="107" t="s">
        <v>1493</v>
      </c>
      <c r="I428" s="55">
        <v>0.16666666666666666</v>
      </c>
      <c r="J428" s="94"/>
      <c r="K428" s="241"/>
      <c r="L428" s="241">
        <f t="shared" si="7"/>
        <v>0.16666666666666666</v>
      </c>
      <c r="M428" s="22"/>
    </row>
    <row r="429" spans="1:13" ht="12.75">
      <c r="A429" s="22">
        <v>231</v>
      </c>
      <c r="B429" s="47" t="s">
        <v>2125</v>
      </c>
      <c r="C429" s="47" t="s">
        <v>34</v>
      </c>
      <c r="D429" s="55"/>
      <c r="E429" s="150" t="s">
        <v>116</v>
      </c>
      <c r="F429" s="244"/>
      <c r="G429" s="244"/>
      <c r="H429" s="244"/>
      <c r="I429" s="244"/>
      <c r="J429" s="47" t="s">
        <v>483</v>
      </c>
      <c r="K429" s="249">
        <v>0.6</v>
      </c>
      <c r="L429" s="241">
        <f t="shared" si="7"/>
        <v>0.6</v>
      </c>
      <c r="M429" s="245"/>
    </row>
    <row r="430" spans="1:13" ht="12.75">
      <c r="A430" s="22">
        <v>305</v>
      </c>
      <c r="B430" s="47" t="s">
        <v>947</v>
      </c>
      <c r="C430" s="151" t="s">
        <v>34</v>
      </c>
      <c r="D430" s="55"/>
      <c r="E430" s="107" t="s">
        <v>920</v>
      </c>
      <c r="F430" s="242"/>
      <c r="G430" s="22"/>
      <c r="H430" s="47" t="s">
        <v>736</v>
      </c>
      <c r="I430" s="241">
        <v>0.5</v>
      </c>
      <c r="J430" s="55"/>
      <c r="K430" s="241"/>
      <c r="L430" s="241">
        <f t="shared" si="7"/>
        <v>0.5</v>
      </c>
      <c r="M430" s="22"/>
    </row>
    <row r="431" spans="1:13" ht="12.75">
      <c r="A431" s="22">
        <v>474</v>
      </c>
      <c r="B431" s="47" t="s">
        <v>335</v>
      </c>
      <c r="C431" s="151" t="s">
        <v>34</v>
      </c>
      <c r="D431" s="55"/>
      <c r="E431" s="107" t="s">
        <v>1110</v>
      </c>
      <c r="F431" s="242"/>
      <c r="G431" s="22"/>
      <c r="H431" s="47" t="s">
        <v>713</v>
      </c>
      <c r="I431" s="241">
        <v>0.125</v>
      </c>
      <c r="J431" s="55"/>
      <c r="K431" s="241"/>
      <c r="L431" s="241">
        <f t="shared" si="7"/>
        <v>0.125</v>
      </c>
      <c r="M431" s="22"/>
    </row>
    <row r="432" spans="1:13" ht="12.75">
      <c r="A432" s="22">
        <v>475</v>
      </c>
      <c r="B432" s="47" t="s">
        <v>1076</v>
      </c>
      <c r="C432" s="151" t="s">
        <v>34</v>
      </c>
      <c r="D432" s="55"/>
      <c r="E432" s="107" t="s">
        <v>1074</v>
      </c>
      <c r="F432" s="242"/>
      <c r="G432" s="22"/>
      <c r="H432" s="47" t="s">
        <v>713</v>
      </c>
      <c r="I432" s="241">
        <v>0.125</v>
      </c>
      <c r="J432" s="55"/>
      <c r="K432" s="241"/>
      <c r="L432" s="241">
        <f t="shared" si="7"/>
        <v>0.125</v>
      </c>
      <c r="M432" s="22"/>
    </row>
    <row r="433" spans="1:13" ht="12.75">
      <c r="A433" s="22">
        <v>603</v>
      </c>
      <c r="B433" s="47" t="s">
        <v>1032</v>
      </c>
      <c r="C433" s="151" t="s">
        <v>34</v>
      </c>
      <c r="D433" s="55"/>
      <c r="E433" s="107" t="s">
        <v>1024</v>
      </c>
      <c r="F433" s="242"/>
      <c r="G433" s="22"/>
      <c r="H433" s="47" t="s">
        <v>719</v>
      </c>
      <c r="I433" s="241">
        <v>0.1</v>
      </c>
      <c r="J433" s="55"/>
      <c r="K433" s="241"/>
      <c r="L433" s="241">
        <f t="shared" si="7"/>
        <v>0.1</v>
      </c>
      <c r="M433" s="22"/>
    </row>
    <row r="434" spans="1:13" ht="12.75">
      <c r="A434" s="22">
        <v>604</v>
      </c>
      <c r="B434" s="47" t="s">
        <v>1033</v>
      </c>
      <c r="C434" s="151" t="s">
        <v>34</v>
      </c>
      <c r="D434" s="55"/>
      <c r="E434" s="107" t="s">
        <v>1026</v>
      </c>
      <c r="F434" s="242"/>
      <c r="G434" s="22"/>
      <c r="H434" s="47" t="s">
        <v>719</v>
      </c>
      <c r="I434" s="241">
        <v>0.1</v>
      </c>
      <c r="J434" s="55"/>
      <c r="K434" s="241"/>
      <c r="L434" s="241">
        <f t="shared" si="7"/>
        <v>0.1</v>
      </c>
      <c r="M434" s="22"/>
    </row>
    <row r="435" spans="1:13" ht="12.75">
      <c r="A435" s="22">
        <v>605</v>
      </c>
      <c r="B435" s="47" t="s">
        <v>940</v>
      </c>
      <c r="C435" s="151" t="s">
        <v>34</v>
      </c>
      <c r="D435" s="55"/>
      <c r="E435" s="107" t="s">
        <v>920</v>
      </c>
      <c r="F435" s="242"/>
      <c r="G435" s="22"/>
      <c r="H435" s="47" t="s">
        <v>719</v>
      </c>
      <c r="I435" s="241">
        <v>0.1</v>
      </c>
      <c r="J435" s="55"/>
      <c r="K435" s="241"/>
      <c r="L435" s="241">
        <f t="shared" si="7"/>
        <v>0.1</v>
      </c>
      <c r="M435" s="22"/>
    </row>
    <row r="436" spans="1:13" ht="12.75">
      <c r="A436" s="22">
        <v>306</v>
      </c>
      <c r="B436" s="47" t="s">
        <v>974</v>
      </c>
      <c r="C436" s="151" t="s">
        <v>871</v>
      </c>
      <c r="D436" s="55"/>
      <c r="E436" s="107" t="s">
        <v>801</v>
      </c>
      <c r="F436" s="242"/>
      <c r="G436" s="22"/>
      <c r="H436" s="47" t="s">
        <v>736</v>
      </c>
      <c r="I436" s="241">
        <v>0.5</v>
      </c>
      <c r="J436" s="55"/>
      <c r="K436" s="241"/>
      <c r="L436" s="241">
        <f t="shared" si="7"/>
        <v>0.5</v>
      </c>
      <c r="M436" s="22"/>
    </row>
    <row r="437" spans="1:13" ht="12.75">
      <c r="A437" s="22">
        <v>606</v>
      </c>
      <c r="B437" s="47" t="s">
        <v>993</v>
      </c>
      <c r="C437" s="151" t="s">
        <v>871</v>
      </c>
      <c r="D437" s="55"/>
      <c r="E437" s="107" t="s">
        <v>988</v>
      </c>
      <c r="F437" s="242"/>
      <c r="G437" s="22"/>
      <c r="H437" s="47" t="s">
        <v>719</v>
      </c>
      <c r="I437" s="241">
        <v>0.1</v>
      </c>
      <c r="J437" s="55"/>
      <c r="K437" s="241"/>
      <c r="L437" s="241">
        <f t="shared" si="7"/>
        <v>0.1</v>
      </c>
      <c r="M437" s="22"/>
    </row>
    <row r="438" spans="1:13" ht="12.75">
      <c r="A438" s="22">
        <v>367</v>
      </c>
      <c r="B438" s="107" t="s">
        <v>2277</v>
      </c>
      <c r="C438" s="47" t="s">
        <v>2215</v>
      </c>
      <c r="D438" s="55"/>
      <c r="E438" s="107" t="s">
        <v>1489</v>
      </c>
      <c r="F438" s="55"/>
      <c r="G438" s="22"/>
      <c r="H438" s="107" t="s">
        <v>1490</v>
      </c>
      <c r="I438" s="55">
        <v>0.25</v>
      </c>
      <c r="J438" s="94"/>
      <c r="K438" s="241"/>
      <c r="L438" s="241">
        <f t="shared" si="7"/>
        <v>0.25</v>
      </c>
      <c r="M438" s="22"/>
    </row>
    <row r="439" spans="1:13" ht="12.75">
      <c r="A439" s="22">
        <v>69</v>
      </c>
      <c r="B439" s="47" t="s">
        <v>256</v>
      </c>
      <c r="C439" s="94" t="s">
        <v>29</v>
      </c>
      <c r="D439" s="106" t="s">
        <v>255</v>
      </c>
      <c r="E439" s="94"/>
      <c r="F439" s="244"/>
      <c r="G439" s="244"/>
      <c r="H439" s="244"/>
      <c r="I439" s="244"/>
      <c r="J439" s="55" t="s">
        <v>97</v>
      </c>
      <c r="K439" s="241">
        <v>1</v>
      </c>
      <c r="L439" s="241">
        <f t="shared" si="7"/>
        <v>1</v>
      </c>
      <c r="M439" s="245"/>
    </row>
    <row r="440" spans="1:13" ht="12.75">
      <c r="A440" s="22">
        <v>310</v>
      </c>
      <c r="B440" s="47" t="s">
        <v>256</v>
      </c>
      <c r="C440" s="94" t="s">
        <v>29</v>
      </c>
      <c r="D440" s="106" t="s">
        <v>2640</v>
      </c>
      <c r="E440" s="94"/>
      <c r="F440" s="244"/>
      <c r="G440" s="244"/>
      <c r="H440" s="244" t="s">
        <v>2641</v>
      </c>
      <c r="I440" s="244">
        <v>0.5</v>
      </c>
      <c r="J440" s="55"/>
      <c r="K440" s="241"/>
      <c r="L440" s="241">
        <f t="shared" si="7"/>
        <v>0.5</v>
      </c>
      <c r="M440" s="245"/>
    </row>
    <row r="441" spans="1:13" ht="12.75">
      <c r="A441" s="22">
        <v>35</v>
      </c>
      <c r="B441" s="47" t="s">
        <v>248</v>
      </c>
      <c r="C441" s="94" t="s">
        <v>29</v>
      </c>
      <c r="D441" s="55" t="s">
        <v>197</v>
      </c>
      <c r="E441" s="94"/>
      <c r="F441" s="154" t="s">
        <v>653</v>
      </c>
      <c r="G441" s="244">
        <v>0.5</v>
      </c>
      <c r="H441" s="107" t="s">
        <v>1501</v>
      </c>
      <c r="I441" s="244">
        <v>0.125</v>
      </c>
      <c r="J441" s="247" t="s">
        <v>96</v>
      </c>
      <c r="K441" s="241">
        <v>0.75</v>
      </c>
      <c r="L441" s="241">
        <f t="shared" si="7"/>
        <v>1.375</v>
      </c>
      <c r="M441" s="245"/>
    </row>
    <row r="442" spans="1:13" ht="12.75">
      <c r="A442" s="22">
        <v>70</v>
      </c>
      <c r="B442" s="47" t="s">
        <v>135</v>
      </c>
      <c r="C442" s="94" t="s">
        <v>29</v>
      </c>
      <c r="D442" s="94" t="s">
        <v>136</v>
      </c>
      <c r="E442" s="106"/>
      <c r="F442" s="154" t="s">
        <v>618</v>
      </c>
      <c r="G442" s="22">
        <v>1</v>
      </c>
      <c r="H442" s="47"/>
      <c r="I442" s="241"/>
      <c r="J442" s="55"/>
      <c r="K442" s="241"/>
      <c r="L442" s="241">
        <f t="shared" si="7"/>
        <v>1</v>
      </c>
      <c r="M442" s="22"/>
    </row>
    <row r="443" spans="1:13" ht="12.75">
      <c r="A443" s="22">
        <v>106</v>
      </c>
      <c r="B443" s="245" t="s">
        <v>135</v>
      </c>
      <c r="C443" s="94" t="s">
        <v>29</v>
      </c>
      <c r="D443" s="106" t="s">
        <v>136</v>
      </c>
      <c r="E443" s="94"/>
      <c r="F443" s="248"/>
      <c r="G443" s="244"/>
      <c r="H443" s="253"/>
      <c r="I443" s="244"/>
      <c r="J443" s="247" t="s">
        <v>137</v>
      </c>
      <c r="K443" s="249">
        <v>0.8</v>
      </c>
      <c r="L443" s="241">
        <f t="shared" si="7"/>
        <v>0.8</v>
      </c>
      <c r="M443" s="245"/>
    </row>
    <row r="444" spans="1:13" ht="25.5">
      <c r="A444" s="22">
        <v>308</v>
      </c>
      <c r="B444" s="10" t="s">
        <v>2267</v>
      </c>
      <c r="C444" s="47" t="s">
        <v>29</v>
      </c>
      <c r="D444" s="94" t="s">
        <v>574</v>
      </c>
      <c r="E444" s="106"/>
      <c r="F444" s="279"/>
      <c r="G444" s="55"/>
      <c r="H444" s="94" t="s">
        <v>575</v>
      </c>
      <c r="I444" s="110">
        <v>0.5</v>
      </c>
      <c r="J444" s="247"/>
      <c r="K444" s="241"/>
      <c r="L444" s="241">
        <f t="shared" si="7"/>
        <v>0.5</v>
      </c>
      <c r="M444" s="47"/>
    </row>
    <row r="445" spans="1:13" ht="12.75">
      <c r="A445" s="22">
        <v>105</v>
      </c>
      <c r="B445" s="245" t="s">
        <v>2253</v>
      </c>
      <c r="C445" s="47" t="s">
        <v>29</v>
      </c>
      <c r="D445" s="55"/>
      <c r="E445" s="150" t="s">
        <v>195</v>
      </c>
      <c r="F445" s="244"/>
      <c r="G445" s="244"/>
      <c r="H445" s="244"/>
      <c r="I445" s="244"/>
      <c r="J445" s="55" t="s">
        <v>505</v>
      </c>
      <c r="K445" s="241">
        <v>0.8</v>
      </c>
      <c r="L445" s="241">
        <f t="shared" si="7"/>
        <v>0.8</v>
      </c>
      <c r="M445" s="245"/>
    </row>
    <row r="446" spans="1:13" ht="12.75">
      <c r="A446" s="22">
        <v>232</v>
      </c>
      <c r="B446" s="47" t="s">
        <v>138</v>
      </c>
      <c r="C446" s="253" t="s">
        <v>29</v>
      </c>
      <c r="D446" s="258"/>
      <c r="E446" s="258" t="s">
        <v>139</v>
      </c>
      <c r="F446" s="252"/>
      <c r="G446" s="253"/>
      <c r="H446" s="244"/>
      <c r="I446" s="255"/>
      <c r="J446" s="244" t="s">
        <v>122</v>
      </c>
      <c r="K446" s="249">
        <v>0.6</v>
      </c>
      <c r="L446" s="241">
        <f t="shared" si="7"/>
        <v>0.6</v>
      </c>
      <c r="M446" s="245"/>
    </row>
    <row r="447" spans="1:13" ht="12.75">
      <c r="A447" s="22">
        <v>233</v>
      </c>
      <c r="B447" s="245" t="s">
        <v>2121</v>
      </c>
      <c r="C447" s="47" t="s">
        <v>29</v>
      </c>
      <c r="D447" s="106"/>
      <c r="E447" s="106" t="s">
        <v>488</v>
      </c>
      <c r="F447" s="139"/>
      <c r="G447" s="55"/>
      <c r="H447" s="55"/>
      <c r="I447" s="110"/>
      <c r="J447" s="47" t="s">
        <v>483</v>
      </c>
      <c r="K447" s="241">
        <v>0.6</v>
      </c>
      <c r="L447" s="241">
        <f t="shared" si="7"/>
        <v>0.6</v>
      </c>
      <c r="M447" s="47"/>
    </row>
    <row r="448" spans="1:13" ht="12.75">
      <c r="A448" s="22">
        <v>234</v>
      </c>
      <c r="B448" s="47" t="s">
        <v>2229</v>
      </c>
      <c r="C448" s="47" t="s">
        <v>29</v>
      </c>
      <c r="D448" s="94"/>
      <c r="E448" s="150" t="s">
        <v>116</v>
      </c>
      <c r="F448" s="244"/>
      <c r="G448" s="244"/>
      <c r="H448" s="253"/>
      <c r="I448" s="244"/>
      <c r="J448" s="47" t="s">
        <v>483</v>
      </c>
      <c r="K448" s="249">
        <v>0.6</v>
      </c>
      <c r="L448" s="241">
        <f t="shared" si="7"/>
        <v>0.6</v>
      </c>
      <c r="M448" s="245"/>
    </row>
    <row r="449" spans="1:13" ht="12.75">
      <c r="A449" s="22">
        <v>307</v>
      </c>
      <c r="B449" s="47" t="s">
        <v>1002</v>
      </c>
      <c r="C449" s="151" t="s">
        <v>29</v>
      </c>
      <c r="D449" s="55"/>
      <c r="E449" s="107" t="s">
        <v>988</v>
      </c>
      <c r="F449" s="242"/>
      <c r="G449" s="22"/>
      <c r="H449" s="47" t="s">
        <v>736</v>
      </c>
      <c r="I449" s="241">
        <v>0.5</v>
      </c>
      <c r="J449" s="55"/>
      <c r="K449" s="241"/>
      <c r="L449" s="241">
        <f t="shared" si="7"/>
        <v>0.5</v>
      </c>
      <c r="M449" s="22"/>
    </row>
    <row r="450" spans="1:14" ht="12.75">
      <c r="A450" s="22">
        <v>309</v>
      </c>
      <c r="B450" s="47" t="s">
        <v>1022</v>
      </c>
      <c r="C450" s="151" t="s">
        <v>29</v>
      </c>
      <c r="D450" s="55"/>
      <c r="E450" s="107" t="s">
        <v>734</v>
      </c>
      <c r="F450" s="242"/>
      <c r="G450" s="22"/>
      <c r="H450" s="47" t="s">
        <v>736</v>
      </c>
      <c r="I450" s="241">
        <v>0.5</v>
      </c>
      <c r="J450" s="55"/>
      <c r="K450" s="241"/>
      <c r="L450" s="241">
        <f t="shared" si="7"/>
        <v>0.5</v>
      </c>
      <c r="M450" s="22"/>
      <c r="N450" s="67" t="s">
        <v>2642</v>
      </c>
    </row>
    <row r="451" spans="1:13" ht="12.75">
      <c r="A451" s="22">
        <v>368</v>
      </c>
      <c r="B451" s="107" t="s">
        <v>2273</v>
      </c>
      <c r="C451" s="47" t="s">
        <v>29</v>
      </c>
      <c r="D451" s="106"/>
      <c r="E451" s="107" t="s">
        <v>1511</v>
      </c>
      <c r="F451" s="55"/>
      <c r="G451" s="22"/>
      <c r="H451" s="107" t="s">
        <v>1490</v>
      </c>
      <c r="I451" s="55">
        <v>0.25</v>
      </c>
      <c r="J451" s="94"/>
      <c r="K451" s="241"/>
      <c r="L451" s="241">
        <f t="shared" si="7"/>
        <v>0.25</v>
      </c>
      <c r="M451" s="22"/>
    </row>
    <row r="452" spans="1:13" ht="12.75">
      <c r="A452" s="22">
        <v>398</v>
      </c>
      <c r="B452" s="47" t="s">
        <v>1001</v>
      </c>
      <c r="C452" s="151" t="s">
        <v>29</v>
      </c>
      <c r="D452" s="55"/>
      <c r="E452" s="107" t="s">
        <v>988</v>
      </c>
      <c r="F452" s="242"/>
      <c r="G452" s="22"/>
      <c r="H452" s="47" t="s">
        <v>729</v>
      </c>
      <c r="I452" s="241">
        <v>0.167</v>
      </c>
      <c r="J452" s="55"/>
      <c r="K452" s="241"/>
      <c r="L452" s="241">
        <f t="shared" si="7"/>
        <v>0.167</v>
      </c>
      <c r="M452" s="22"/>
    </row>
    <row r="453" spans="1:13" ht="12.75">
      <c r="A453" s="22">
        <v>399</v>
      </c>
      <c r="B453" s="47" t="s">
        <v>1040</v>
      </c>
      <c r="C453" s="151" t="s">
        <v>29</v>
      </c>
      <c r="D453" s="55"/>
      <c r="E453" s="138" t="s">
        <v>1024</v>
      </c>
      <c r="F453" s="242"/>
      <c r="G453" s="22"/>
      <c r="H453" s="47" t="s">
        <v>729</v>
      </c>
      <c r="I453" s="241">
        <v>0.167</v>
      </c>
      <c r="J453" s="55"/>
      <c r="K453" s="241"/>
      <c r="L453" s="241">
        <f t="shared" si="7"/>
        <v>0.167</v>
      </c>
      <c r="M453" s="22"/>
    </row>
    <row r="454" spans="1:13" ht="12.75">
      <c r="A454" s="22">
        <v>400</v>
      </c>
      <c r="B454" s="47" t="s">
        <v>1050</v>
      </c>
      <c r="C454" s="151" t="s">
        <v>29</v>
      </c>
      <c r="D454" s="55"/>
      <c r="E454" s="107" t="s">
        <v>1026</v>
      </c>
      <c r="F454" s="242"/>
      <c r="G454" s="22"/>
      <c r="H454" s="47" t="s">
        <v>729</v>
      </c>
      <c r="I454" s="241">
        <v>0.167</v>
      </c>
      <c r="J454" s="55"/>
      <c r="K454" s="241"/>
      <c r="L454" s="241">
        <f t="shared" si="7"/>
        <v>0.167</v>
      </c>
      <c r="M454" s="22"/>
    </row>
    <row r="455" spans="1:13" ht="12.75">
      <c r="A455" s="22">
        <v>607</v>
      </c>
      <c r="B455" s="47" t="s">
        <v>890</v>
      </c>
      <c r="C455" s="151" t="s">
        <v>29</v>
      </c>
      <c r="D455" s="55"/>
      <c r="E455" s="107" t="s">
        <v>878</v>
      </c>
      <c r="F455" s="242"/>
      <c r="G455" s="22"/>
      <c r="H455" s="47" t="s">
        <v>719</v>
      </c>
      <c r="I455" s="241">
        <v>0.1</v>
      </c>
      <c r="J455" s="55"/>
      <c r="K455" s="241"/>
      <c r="L455" s="241">
        <f t="shared" si="7"/>
        <v>0.1</v>
      </c>
      <c r="M455" s="22"/>
    </row>
    <row r="456" spans="1:13" ht="12.75">
      <c r="A456" s="22">
        <v>608</v>
      </c>
      <c r="B456" s="47" t="s">
        <v>1142</v>
      </c>
      <c r="C456" s="151" t="s">
        <v>29</v>
      </c>
      <c r="D456" s="55"/>
      <c r="E456" s="107" t="s">
        <v>1063</v>
      </c>
      <c r="F456" s="242"/>
      <c r="G456" s="22"/>
      <c r="H456" s="47" t="s">
        <v>719</v>
      </c>
      <c r="I456" s="241">
        <v>0.1</v>
      </c>
      <c r="J456" s="55"/>
      <c r="K456" s="241"/>
      <c r="L456" s="241">
        <f t="shared" si="7"/>
        <v>0.1</v>
      </c>
      <c r="M456" s="22"/>
    </row>
    <row r="457" spans="1:13" ht="12.75">
      <c r="A457" s="22">
        <v>609</v>
      </c>
      <c r="B457" s="47" t="s">
        <v>1147</v>
      </c>
      <c r="C457" s="151" t="s">
        <v>29</v>
      </c>
      <c r="D457" s="55"/>
      <c r="E457" s="107" t="s">
        <v>1110</v>
      </c>
      <c r="F457" s="242"/>
      <c r="G457" s="22"/>
      <c r="H457" s="47" t="s">
        <v>719</v>
      </c>
      <c r="I457" s="241">
        <v>0.1</v>
      </c>
      <c r="J457" s="55"/>
      <c r="K457" s="241"/>
      <c r="L457" s="241">
        <f t="shared" si="7"/>
        <v>0.1</v>
      </c>
      <c r="M457" s="22"/>
    </row>
    <row r="458" spans="1:13" ht="12.75">
      <c r="A458" s="22">
        <v>610</v>
      </c>
      <c r="B458" s="47" t="s">
        <v>604</v>
      </c>
      <c r="C458" s="151" t="s">
        <v>29</v>
      </c>
      <c r="D458" s="55"/>
      <c r="E458" s="107" t="s">
        <v>959</v>
      </c>
      <c r="F458" s="242"/>
      <c r="G458" s="22"/>
      <c r="H458" s="47" t="s">
        <v>719</v>
      </c>
      <c r="I458" s="241">
        <v>0.1</v>
      </c>
      <c r="J458" s="55"/>
      <c r="K458" s="241"/>
      <c r="L458" s="241">
        <f t="shared" si="7"/>
        <v>0.1</v>
      </c>
      <c r="M458" s="22"/>
    </row>
    <row r="459" spans="1:13" ht="12.75">
      <c r="A459" s="22">
        <v>140</v>
      </c>
      <c r="B459" s="47" t="s">
        <v>181</v>
      </c>
      <c r="C459" s="94" t="s">
        <v>182</v>
      </c>
      <c r="D459" s="94"/>
      <c r="E459" s="106" t="s">
        <v>178</v>
      </c>
      <c r="F459" s="253"/>
      <c r="G459" s="244"/>
      <c r="H459" s="244"/>
      <c r="I459" s="244"/>
      <c r="J459" s="244" t="s">
        <v>96</v>
      </c>
      <c r="K459" s="249">
        <v>0.75</v>
      </c>
      <c r="L459" s="241">
        <f t="shared" si="7"/>
        <v>0.75</v>
      </c>
      <c r="M459" s="245"/>
    </row>
    <row r="460" spans="1:13" ht="12.75">
      <c r="A460" s="22">
        <v>311</v>
      </c>
      <c r="B460" s="107" t="s">
        <v>2275</v>
      </c>
      <c r="C460" s="47" t="s">
        <v>182</v>
      </c>
      <c r="D460" s="55"/>
      <c r="E460" s="107" t="s">
        <v>801</v>
      </c>
      <c r="F460" s="55"/>
      <c r="G460" s="22"/>
      <c r="H460" s="107" t="s">
        <v>1491</v>
      </c>
      <c r="I460" s="55">
        <v>0.5</v>
      </c>
      <c r="J460" s="94"/>
      <c r="K460" s="241"/>
      <c r="L460" s="241">
        <f t="shared" si="7"/>
        <v>0.5</v>
      </c>
      <c r="M460" s="22"/>
    </row>
    <row r="461" spans="1:13" ht="12.75">
      <c r="A461" s="22">
        <v>369</v>
      </c>
      <c r="B461" s="47" t="s">
        <v>1017</v>
      </c>
      <c r="C461" s="151" t="s">
        <v>182</v>
      </c>
      <c r="D461" s="55"/>
      <c r="E461" s="107" t="s">
        <v>734</v>
      </c>
      <c r="F461" s="242"/>
      <c r="G461" s="22"/>
      <c r="H461" s="47" t="s">
        <v>802</v>
      </c>
      <c r="I461" s="241">
        <v>0.25</v>
      </c>
      <c r="J461" s="55"/>
      <c r="K461" s="241"/>
      <c r="L461" s="241">
        <f t="shared" si="7"/>
        <v>0.25</v>
      </c>
      <c r="M461" s="22"/>
    </row>
    <row r="462" spans="1:13" ht="12.75">
      <c r="A462" s="22">
        <v>476</v>
      </c>
      <c r="B462" s="47" t="s">
        <v>935</v>
      </c>
      <c r="C462" s="151" t="s">
        <v>182</v>
      </c>
      <c r="D462" s="55"/>
      <c r="E462" s="107" t="s">
        <v>926</v>
      </c>
      <c r="F462" s="242"/>
      <c r="G462" s="22"/>
      <c r="H462" s="47" t="s">
        <v>713</v>
      </c>
      <c r="I462" s="241">
        <v>0.125</v>
      </c>
      <c r="J462" s="55"/>
      <c r="K462" s="241"/>
      <c r="L462" s="241">
        <f t="shared" si="7"/>
        <v>0.125</v>
      </c>
      <c r="M462" s="22"/>
    </row>
    <row r="463" spans="1:13" ht="12.75">
      <c r="A463" s="22">
        <v>477</v>
      </c>
      <c r="B463" s="47" t="s">
        <v>966</v>
      </c>
      <c r="C463" s="151" t="s">
        <v>182</v>
      </c>
      <c r="D463" s="55"/>
      <c r="E463" s="107" t="s">
        <v>801</v>
      </c>
      <c r="F463" s="242"/>
      <c r="G463" s="22"/>
      <c r="H463" s="47" t="s">
        <v>713</v>
      </c>
      <c r="I463" s="241">
        <v>0.125</v>
      </c>
      <c r="J463" s="55"/>
      <c r="K463" s="241"/>
      <c r="L463" s="241">
        <f t="shared" si="7"/>
        <v>0.125</v>
      </c>
      <c r="M463" s="22"/>
    </row>
    <row r="464" spans="1:13" ht="12.75">
      <c r="A464" s="22">
        <v>401</v>
      </c>
      <c r="B464" s="47" t="s">
        <v>1095</v>
      </c>
      <c r="C464" s="151" t="s">
        <v>1096</v>
      </c>
      <c r="D464" s="55"/>
      <c r="E464" s="107" t="s">
        <v>1074</v>
      </c>
      <c r="F464" s="242"/>
      <c r="G464" s="22"/>
      <c r="H464" s="47" t="s">
        <v>729</v>
      </c>
      <c r="I464" s="241">
        <v>0.167</v>
      </c>
      <c r="J464" s="55"/>
      <c r="K464" s="241"/>
      <c r="L464" s="241">
        <f t="shared" si="7"/>
        <v>0.167</v>
      </c>
      <c r="M464" s="22"/>
    </row>
    <row r="465" spans="1:13" ht="12.75">
      <c r="A465" s="22">
        <v>611</v>
      </c>
      <c r="B465" s="47" t="s">
        <v>837</v>
      </c>
      <c r="C465" s="151" t="s">
        <v>1105</v>
      </c>
      <c r="D465" s="55"/>
      <c r="E465" s="107" t="s">
        <v>1090</v>
      </c>
      <c r="F465" s="242"/>
      <c r="G465" s="22"/>
      <c r="H465" s="47" t="s">
        <v>719</v>
      </c>
      <c r="I465" s="241">
        <v>0.1</v>
      </c>
      <c r="J465" s="55"/>
      <c r="K465" s="241"/>
      <c r="L465" s="241">
        <f t="shared" si="7"/>
        <v>0.1</v>
      </c>
      <c r="M465" s="22"/>
    </row>
    <row r="466" spans="1:13" ht="12.75">
      <c r="A466" s="22">
        <v>370</v>
      </c>
      <c r="B466" s="107" t="s">
        <v>2283</v>
      </c>
      <c r="C466" s="47" t="s">
        <v>980</v>
      </c>
      <c r="D466" s="55"/>
      <c r="E466" s="107" t="s">
        <v>959</v>
      </c>
      <c r="F466" s="55"/>
      <c r="G466" s="22"/>
      <c r="H466" s="107" t="s">
        <v>1490</v>
      </c>
      <c r="I466" s="55">
        <v>0.25</v>
      </c>
      <c r="J466" s="94"/>
      <c r="K466" s="241"/>
      <c r="L466" s="241">
        <f t="shared" si="7"/>
        <v>0.25</v>
      </c>
      <c r="M466" s="22"/>
    </row>
    <row r="467" spans="1:13" ht="12.75">
      <c r="A467" s="22">
        <v>478</v>
      </c>
      <c r="B467" s="47" t="s">
        <v>328</v>
      </c>
      <c r="C467" s="151" t="s">
        <v>980</v>
      </c>
      <c r="D467" s="55"/>
      <c r="E467" s="107" t="s">
        <v>959</v>
      </c>
      <c r="F467" s="242"/>
      <c r="G467" s="22"/>
      <c r="H467" s="47" t="s">
        <v>713</v>
      </c>
      <c r="I467" s="241">
        <v>0.125</v>
      </c>
      <c r="J467" s="55"/>
      <c r="K467" s="241"/>
      <c r="L467" s="241">
        <f t="shared" si="7"/>
        <v>0.125</v>
      </c>
      <c r="M467" s="22"/>
    </row>
    <row r="468" spans="1:13" ht="12.75">
      <c r="A468" s="22">
        <v>479</v>
      </c>
      <c r="B468" s="47" t="s">
        <v>1160</v>
      </c>
      <c r="C468" s="151" t="s">
        <v>980</v>
      </c>
      <c r="D468" s="55"/>
      <c r="E468" s="107" t="s">
        <v>1110</v>
      </c>
      <c r="F468" s="242"/>
      <c r="G468" s="22"/>
      <c r="H468" s="47" t="s">
        <v>713</v>
      </c>
      <c r="I468" s="241">
        <v>0.125</v>
      </c>
      <c r="J468" s="55"/>
      <c r="K468" s="241"/>
      <c r="L468" s="241">
        <f t="shared" si="7"/>
        <v>0.125</v>
      </c>
      <c r="M468" s="22"/>
    </row>
    <row r="469" spans="1:13" ht="12.75">
      <c r="A469" s="22">
        <v>612</v>
      </c>
      <c r="B469" s="47" t="s">
        <v>288</v>
      </c>
      <c r="C469" s="151" t="s">
        <v>980</v>
      </c>
      <c r="D469" s="55"/>
      <c r="E469" s="107" t="s">
        <v>1063</v>
      </c>
      <c r="F469" s="242"/>
      <c r="G469" s="22"/>
      <c r="H469" s="47" t="s">
        <v>719</v>
      </c>
      <c r="I469" s="241">
        <v>0.1</v>
      </c>
      <c r="J469" s="55"/>
      <c r="K469" s="241"/>
      <c r="L469" s="241">
        <f t="shared" si="7"/>
        <v>0.1</v>
      </c>
      <c r="M469" s="22"/>
    </row>
    <row r="470" spans="1:13" ht="12.75">
      <c r="A470" s="22">
        <v>235</v>
      </c>
      <c r="B470" s="245" t="s">
        <v>2223</v>
      </c>
      <c r="C470" s="47" t="s">
        <v>37</v>
      </c>
      <c r="D470" s="55"/>
      <c r="E470" s="150" t="s">
        <v>485</v>
      </c>
      <c r="F470" s="260"/>
      <c r="G470" s="244"/>
      <c r="H470" s="244"/>
      <c r="I470" s="247"/>
      <c r="J470" s="47" t="s">
        <v>483</v>
      </c>
      <c r="K470" s="249">
        <v>0.6</v>
      </c>
      <c r="L470" s="241">
        <f t="shared" si="7"/>
        <v>0.6</v>
      </c>
      <c r="M470" s="245"/>
    </row>
    <row r="471" spans="1:13" ht="12.75">
      <c r="A471" s="22">
        <v>236</v>
      </c>
      <c r="B471" s="245" t="s">
        <v>2226</v>
      </c>
      <c r="C471" s="47" t="s">
        <v>37</v>
      </c>
      <c r="D471" s="94"/>
      <c r="E471" s="150" t="s">
        <v>484</v>
      </c>
      <c r="F471" s="244"/>
      <c r="G471" s="244"/>
      <c r="H471" s="253"/>
      <c r="I471" s="244"/>
      <c r="J471" s="47" t="s">
        <v>483</v>
      </c>
      <c r="K471" s="249">
        <v>0.6</v>
      </c>
      <c r="L471" s="241">
        <f aca="true" t="shared" si="8" ref="L471:L534">K471+I471+G471</f>
        <v>0.6</v>
      </c>
      <c r="M471" s="245"/>
    </row>
    <row r="472" spans="1:13" ht="12.75">
      <c r="A472" s="22">
        <v>237</v>
      </c>
      <c r="B472" s="245" t="s">
        <v>2233</v>
      </c>
      <c r="C472" s="47" t="s">
        <v>37</v>
      </c>
      <c r="D472" s="94"/>
      <c r="E472" s="150" t="s">
        <v>118</v>
      </c>
      <c r="F472" s="254"/>
      <c r="G472" s="254"/>
      <c r="H472" s="254"/>
      <c r="I472" s="254"/>
      <c r="J472" s="47" t="s">
        <v>483</v>
      </c>
      <c r="K472" s="249">
        <v>0.6</v>
      </c>
      <c r="L472" s="241">
        <f t="shared" si="8"/>
        <v>0.6</v>
      </c>
      <c r="M472" s="245"/>
    </row>
    <row r="473" spans="1:13" ht="12.75">
      <c r="A473" s="22">
        <v>613</v>
      </c>
      <c r="B473" s="47" t="s">
        <v>924</v>
      </c>
      <c r="C473" s="151" t="s">
        <v>37</v>
      </c>
      <c r="D473" s="55"/>
      <c r="E473" s="107" t="s">
        <v>920</v>
      </c>
      <c r="F473" s="242"/>
      <c r="G473" s="22"/>
      <c r="H473" s="47" t="s">
        <v>719</v>
      </c>
      <c r="I473" s="241">
        <v>0.1</v>
      </c>
      <c r="J473" s="55"/>
      <c r="K473" s="241"/>
      <c r="L473" s="241">
        <f t="shared" si="8"/>
        <v>0.1</v>
      </c>
      <c r="M473" s="22"/>
    </row>
    <row r="474" spans="1:13" ht="12.75">
      <c r="A474" s="22">
        <v>238</v>
      </c>
      <c r="B474" s="47" t="s">
        <v>158</v>
      </c>
      <c r="C474" s="244" t="s">
        <v>26</v>
      </c>
      <c r="D474" s="94" t="s">
        <v>153</v>
      </c>
      <c r="E474" s="260"/>
      <c r="F474" s="244"/>
      <c r="G474" s="244"/>
      <c r="H474" s="244"/>
      <c r="I474" s="244"/>
      <c r="J474" s="247" t="s">
        <v>122</v>
      </c>
      <c r="K474" s="249">
        <v>0.6</v>
      </c>
      <c r="L474" s="241">
        <f t="shared" si="8"/>
        <v>0.6</v>
      </c>
      <c r="M474" s="245"/>
    </row>
    <row r="475" spans="1:13" ht="12.75">
      <c r="A475" s="22">
        <v>42</v>
      </c>
      <c r="B475" s="47" t="s">
        <v>138</v>
      </c>
      <c r="C475" s="55" t="s">
        <v>26</v>
      </c>
      <c r="D475" s="106" t="s">
        <v>255</v>
      </c>
      <c r="E475" s="280"/>
      <c r="F475" s="139"/>
      <c r="G475" s="55"/>
      <c r="H475" s="107" t="s">
        <v>1493</v>
      </c>
      <c r="I475" s="110">
        <v>0.167</v>
      </c>
      <c r="J475" s="55" t="s">
        <v>97</v>
      </c>
      <c r="K475" s="241">
        <v>1</v>
      </c>
      <c r="L475" s="241">
        <f t="shared" si="8"/>
        <v>1.167</v>
      </c>
      <c r="M475" s="55"/>
    </row>
    <row r="476" spans="1:13" ht="25.5">
      <c r="A476" s="22">
        <v>312</v>
      </c>
      <c r="B476" s="10" t="s">
        <v>1988</v>
      </c>
      <c r="C476" s="47" t="s">
        <v>26</v>
      </c>
      <c r="D476" s="94" t="s">
        <v>570</v>
      </c>
      <c r="E476" s="106"/>
      <c r="F476" s="55"/>
      <c r="G476" s="55"/>
      <c r="H476" s="94" t="s">
        <v>575</v>
      </c>
      <c r="I476" s="110">
        <v>0.5</v>
      </c>
      <c r="J476" s="55"/>
      <c r="K476" s="22"/>
      <c r="L476" s="241">
        <f t="shared" si="8"/>
        <v>0.5</v>
      </c>
      <c r="M476" s="47"/>
    </row>
    <row r="477" spans="1:13" ht="12.75">
      <c r="A477" s="22">
        <v>239</v>
      </c>
      <c r="B477" s="47" t="s">
        <v>272</v>
      </c>
      <c r="C477" s="94" t="s">
        <v>273</v>
      </c>
      <c r="D477" s="94"/>
      <c r="E477" s="94" t="s">
        <v>195</v>
      </c>
      <c r="F477" s="248"/>
      <c r="G477" s="55"/>
      <c r="H477" s="55"/>
      <c r="I477" s="110"/>
      <c r="J477" s="247" t="s">
        <v>122</v>
      </c>
      <c r="K477" s="249">
        <v>0.6</v>
      </c>
      <c r="L477" s="241">
        <f t="shared" si="8"/>
        <v>0.6</v>
      </c>
      <c r="M477" s="47"/>
    </row>
    <row r="478" spans="1:13" ht="12.75">
      <c r="A478" s="22">
        <v>371</v>
      </c>
      <c r="B478" s="107" t="s">
        <v>294</v>
      </c>
      <c r="C478" s="47" t="s">
        <v>273</v>
      </c>
      <c r="D478" s="55"/>
      <c r="E478" s="107" t="s">
        <v>1500</v>
      </c>
      <c r="F478" s="55"/>
      <c r="G478" s="22"/>
      <c r="H478" s="107" t="s">
        <v>1490</v>
      </c>
      <c r="I478" s="55">
        <v>0.25</v>
      </c>
      <c r="J478" s="94"/>
      <c r="K478" s="241"/>
      <c r="L478" s="241">
        <f t="shared" si="8"/>
        <v>0.25</v>
      </c>
      <c r="M478" s="22"/>
    </row>
    <row r="479" spans="1:13" ht="12.75">
      <c r="A479" s="22">
        <v>614</v>
      </c>
      <c r="B479" s="47" t="s">
        <v>670</v>
      </c>
      <c r="C479" s="151" t="s">
        <v>994</v>
      </c>
      <c r="D479" s="55"/>
      <c r="E479" s="107" t="s">
        <v>988</v>
      </c>
      <c r="F479" s="242"/>
      <c r="G479" s="22"/>
      <c r="H479" s="47" t="s">
        <v>719</v>
      </c>
      <c r="I479" s="241">
        <v>0.1</v>
      </c>
      <c r="J479" s="55"/>
      <c r="K479" s="241"/>
      <c r="L479" s="241">
        <f t="shared" si="8"/>
        <v>0.1</v>
      </c>
      <c r="M479" s="22"/>
    </row>
    <row r="480" spans="1:13" ht="12.75">
      <c r="A480" s="22">
        <v>480</v>
      </c>
      <c r="B480" s="47" t="s">
        <v>674</v>
      </c>
      <c r="C480" s="151" t="s">
        <v>1051</v>
      </c>
      <c r="D480" s="55"/>
      <c r="E480" s="107" t="s">
        <v>1024</v>
      </c>
      <c r="F480" s="242"/>
      <c r="G480" s="22"/>
      <c r="H480" s="47" t="s">
        <v>713</v>
      </c>
      <c r="I480" s="241">
        <v>0.125</v>
      </c>
      <c r="J480" s="55"/>
      <c r="K480" s="241"/>
      <c r="L480" s="241">
        <f t="shared" si="8"/>
        <v>0.125</v>
      </c>
      <c r="M480" s="22"/>
    </row>
    <row r="481" spans="1:13" ht="12.75">
      <c r="A481" s="22">
        <v>481</v>
      </c>
      <c r="B481" s="47" t="s">
        <v>1027</v>
      </c>
      <c r="C481" s="151" t="s">
        <v>1028</v>
      </c>
      <c r="D481" s="55"/>
      <c r="E481" s="107" t="s">
        <v>1026</v>
      </c>
      <c r="F481" s="242"/>
      <c r="G481" s="22"/>
      <c r="H481" s="47" t="s">
        <v>713</v>
      </c>
      <c r="I481" s="241">
        <v>0.125</v>
      </c>
      <c r="J481" s="55"/>
      <c r="K481" s="241"/>
      <c r="L481" s="241">
        <f t="shared" si="8"/>
        <v>0.125</v>
      </c>
      <c r="M481" s="22"/>
    </row>
    <row r="482" spans="1:13" ht="12.75">
      <c r="A482" s="22">
        <v>141</v>
      </c>
      <c r="B482" s="47" t="s">
        <v>174</v>
      </c>
      <c r="C482" s="94" t="s">
        <v>151</v>
      </c>
      <c r="D482" s="106" t="s">
        <v>172</v>
      </c>
      <c r="E482" s="258"/>
      <c r="F482" s="260"/>
      <c r="G482" s="244"/>
      <c r="H482" s="244"/>
      <c r="I482" s="247"/>
      <c r="J482" s="244" t="s">
        <v>96</v>
      </c>
      <c r="K482" s="249">
        <v>0.75</v>
      </c>
      <c r="L482" s="241">
        <f t="shared" si="8"/>
        <v>0.75</v>
      </c>
      <c r="M482" s="261"/>
    </row>
    <row r="483" spans="1:13" ht="12.75">
      <c r="A483" s="22">
        <v>29</v>
      </c>
      <c r="B483" s="47" t="s">
        <v>150</v>
      </c>
      <c r="C483" s="94" t="s">
        <v>151</v>
      </c>
      <c r="D483" s="55" t="s">
        <v>149</v>
      </c>
      <c r="E483" s="106"/>
      <c r="F483" s="248"/>
      <c r="G483" s="55"/>
      <c r="H483" s="55"/>
      <c r="I483" s="110"/>
      <c r="J483" s="254" t="s">
        <v>87</v>
      </c>
      <c r="K483" s="241">
        <v>1.5</v>
      </c>
      <c r="L483" s="241">
        <f t="shared" si="8"/>
        <v>1.5</v>
      </c>
      <c r="M483" s="47"/>
    </row>
    <row r="484" spans="1:13" ht="25.5">
      <c r="A484" s="22">
        <v>28</v>
      </c>
      <c r="B484" s="245" t="s">
        <v>206</v>
      </c>
      <c r="C484" s="94" t="s">
        <v>151</v>
      </c>
      <c r="D484" s="244" t="s">
        <v>188</v>
      </c>
      <c r="E484" s="94"/>
      <c r="F484" s="105"/>
      <c r="G484" s="110"/>
      <c r="H484" s="94" t="s">
        <v>575</v>
      </c>
      <c r="I484" s="55">
        <v>0.5</v>
      </c>
      <c r="J484" s="247" t="s">
        <v>79</v>
      </c>
      <c r="K484" s="249">
        <v>1</v>
      </c>
      <c r="L484" s="241">
        <f t="shared" si="8"/>
        <v>1.5</v>
      </c>
      <c r="M484" s="47"/>
    </row>
    <row r="485" spans="1:13" ht="12.75">
      <c r="A485" s="22">
        <v>143</v>
      </c>
      <c r="B485" s="245" t="s">
        <v>288</v>
      </c>
      <c r="C485" s="94" t="s">
        <v>151</v>
      </c>
      <c r="D485" s="55" t="s">
        <v>324</v>
      </c>
      <c r="E485" s="94"/>
      <c r="F485" s="244"/>
      <c r="G485" s="244"/>
      <c r="H485" s="244"/>
      <c r="I485" s="244"/>
      <c r="J485" s="247" t="s">
        <v>96</v>
      </c>
      <c r="K485" s="249">
        <v>0.75</v>
      </c>
      <c r="L485" s="241">
        <f t="shared" si="8"/>
        <v>0.75</v>
      </c>
      <c r="M485" s="245"/>
    </row>
    <row r="486" spans="1:13" ht="12.75">
      <c r="A486" s="22">
        <v>242</v>
      </c>
      <c r="B486" s="245" t="s">
        <v>313</v>
      </c>
      <c r="C486" s="138" t="s">
        <v>151</v>
      </c>
      <c r="D486" s="106" t="s">
        <v>314</v>
      </c>
      <c r="E486" s="106"/>
      <c r="F486" s="139"/>
      <c r="G486" s="55"/>
      <c r="H486" s="55"/>
      <c r="I486" s="110"/>
      <c r="J486" s="247" t="s">
        <v>122</v>
      </c>
      <c r="K486" s="241">
        <v>0.6</v>
      </c>
      <c r="L486" s="241">
        <f t="shared" si="8"/>
        <v>0.6</v>
      </c>
      <c r="M486" s="47"/>
    </row>
    <row r="487" spans="1:13" ht="12.75">
      <c r="A487" s="22">
        <v>483</v>
      </c>
      <c r="B487" s="107" t="s">
        <v>2070</v>
      </c>
      <c r="C487" s="47" t="s">
        <v>151</v>
      </c>
      <c r="D487" s="107" t="s">
        <v>1509</v>
      </c>
      <c r="E487" s="55"/>
      <c r="F487" s="55"/>
      <c r="G487" s="22"/>
      <c r="H487" s="107" t="s">
        <v>1501</v>
      </c>
      <c r="I487" s="55">
        <v>0.125</v>
      </c>
      <c r="J487" s="94"/>
      <c r="K487" s="241"/>
      <c r="L487" s="241">
        <f t="shared" si="8"/>
        <v>0.125</v>
      </c>
      <c r="M487" s="22"/>
    </row>
    <row r="488" spans="1:13" ht="38.25">
      <c r="A488" s="22">
        <v>8</v>
      </c>
      <c r="B488" s="47" t="s">
        <v>168</v>
      </c>
      <c r="C488" s="94" t="s">
        <v>151</v>
      </c>
      <c r="D488" s="55"/>
      <c r="E488" s="94" t="s">
        <v>221</v>
      </c>
      <c r="F488" s="154" t="s">
        <v>2500</v>
      </c>
      <c r="G488" s="22">
        <v>1.33</v>
      </c>
      <c r="H488" s="107" t="s">
        <v>1491</v>
      </c>
      <c r="I488" s="241">
        <v>0.5</v>
      </c>
      <c r="J488" s="94" t="s">
        <v>584</v>
      </c>
      <c r="K488" s="241">
        <v>1</v>
      </c>
      <c r="L488" s="241">
        <f t="shared" si="8"/>
        <v>2.83</v>
      </c>
      <c r="M488" s="22"/>
    </row>
    <row r="489" spans="1:13" ht="38.25">
      <c r="A489" s="22">
        <v>41</v>
      </c>
      <c r="B489" s="47" t="s">
        <v>948</v>
      </c>
      <c r="C489" s="151" t="s">
        <v>151</v>
      </c>
      <c r="D489" s="55"/>
      <c r="E489" s="107" t="s">
        <v>920</v>
      </c>
      <c r="F489" s="328" t="s">
        <v>2636</v>
      </c>
      <c r="G489" s="22">
        <v>0.75</v>
      </c>
      <c r="H489" s="47" t="s">
        <v>736</v>
      </c>
      <c r="I489" s="241">
        <v>0.5</v>
      </c>
      <c r="J489" s="55"/>
      <c r="K489" s="241"/>
      <c r="L489" s="241">
        <f t="shared" si="8"/>
        <v>1.25</v>
      </c>
      <c r="M489" s="22"/>
    </row>
    <row r="490" spans="1:13" ht="12.75">
      <c r="A490" s="22">
        <v>43</v>
      </c>
      <c r="B490" s="47" t="s">
        <v>1097</v>
      </c>
      <c r="C490" s="151" t="s">
        <v>151</v>
      </c>
      <c r="D490" s="55"/>
      <c r="E490" s="107" t="s">
        <v>1074</v>
      </c>
      <c r="F490" s="242" t="s">
        <v>2489</v>
      </c>
      <c r="G490" s="22">
        <v>1</v>
      </c>
      <c r="H490" s="47" t="s">
        <v>729</v>
      </c>
      <c r="I490" s="241">
        <v>0.167</v>
      </c>
      <c r="J490" s="55"/>
      <c r="K490" s="241"/>
      <c r="L490" s="241">
        <f t="shared" si="8"/>
        <v>1.167</v>
      </c>
      <c r="M490" s="22"/>
    </row>
    <row r="491" spans="1:13" ht="12.75">
      <c r="A491" s="22">
        <v>71</v>
      </c>
      <c r="B491" s="107" t="s">
        <v>1841</v>
      </c>
      <c r="C491" s="47" t="s">
        <v>151</v>
      </c>
      <c r="D491" s="55"/>
      <c r="E491" s="107" t="s">
        <v>225</v>
      </c>
      <c r="F491" s="55" t="s">
        <v>2535</v>
      </c>
      <c r="G491" s="22">
        <v>1</v>
      </c>
      <c r="H491" s="107"/>
      <c r="I491" s="55"/>
      <c r="J491" s="94"/>
      <c r="K491" s="241"/>
      <c r="L491" s="241">
        <f t="shared" si="8"/>
        <v>1</v>
      </c>
      <c r="M491" s="22"/>
    </row>
    <row r="492" spans="1:13" ht="12.75">
      <c r="A492" s="22">
        <v>107</v>
      </c>
      <c r="B492" s="47" t="s">
        <v>1949</v>
      </c>
      <c r="C492" s="47" t="s">
        <v>151</v>
      </c>
      <c r="D492" s="55"/>
      <c r="E492" s="150" t="s">
        <v>185</v>
      </c>
      <c r="F492" s="244"/>
      <c r="G492" s="244"/>
      <c r="H492" s="244"/>
      <c r="I492" s="247"/>
      <c r="J492" s="47" t="s">
        <v>481</v>
      </c>
      <c r="K492" s="259">
        <v>0.8</v>
      </c>
      <c r="L492" s="241">
        <f t="shared" si="8"/>
        <v>0.8</v>
      </c>
      <c r="M492" s="245"/>
    </row>
    <row r="493" spans="1:13" ht="12.75">
      <c r="A493" s="22">
        <v>108</v>
      </c>
      <c r="B493" s="245" t="s">
        <v>226</v>
      </c>
      <c r="C493" s="244" t="s">
        <v>151</v>
      </c>
      <c r="D493" s="258"/>
      <c r="E493" s="106" t="s">
        <v>225</v>
      </c>
      <c r="F493" s="244"/>
      <c r="G493" s="244"/>
      <c r="H493" s="244"/>
      <c r="I493" s="244"/>
      <c r="J493" s="55" t="s">
        <v>137</v>
      </c>
      <c r="K493" s="241">
        <v>0.8</v>
      </c>
      <c r="L493" s="241">
        <f t="shared" si="8"/>
        <v>0.8</v>
      </c>
      <c r="M493" s="245"/>
    </row>
    <row r="494" spans="1:13" ht="25.5">
      <c r="A494" s="22">
        <v>109</v>
      </c>
      <c r="B494" s="47" t="s">
        <v>226</v>
      </c>
      <c r="C494" s="47" t="s">
        <v>151</v>
      </c>
      <c r="D494" s="106"/>
      <c r="E494" s="106" t="s">
        <v>225</v>
      </c>
      <c r="F494" s="242"/>
      <c r="G494" s="22"/>
      <c r="H494" s="47"/>
      <c r="I494" s="241"/>
      <c r="J494" s="94" t="s">
        <v>595</v>
      </c>
      <c r="K494" s="241">
        <v>0.8</v>
      </c>
      <c r="L494" s="241">
        <f t="shared" si="8"/>
        <v>0.8</v>
      </c>
      <c r="M494" s="22"/>
    </row>
    <row r="495" spans="1:13" ht="12.75">
      <c r="A495" s="22">
        <v>110</v>
      </c>
      <c r="B495" s="47" t="s">
        <v>224</v>
      </c>
      <c r="C495" s="94" t="s">
        <v>151</v>
      </c>
      <c r="D495" s="94"/>
      <c r="E495" s="106" t="s">
        <v>225</v>
      </c>
      <c r="F495" s="248"/>
      <c r="G495" s="244"/>
      <c r="H495" s="55"/>
      <c r="I495" s="110"/>
      <c r="J495" s="55" t="s">
        <v>137</v>
      </c>
      <c r="K495" s="241">
        <v>0.8</v>
      </c>
      <c r="L495" s="241">
        <f t="shared" si="8"/>
        <v>0.8</v>
      </c>
      <c r="M495" s="47"/>
    </row>
    <row r="496" spans="1:13" ht="12.75">
      <c r="A496" s="22">
        <v>142</v>
      </c>
      <c r="B496" s="245" t="s">
        <v>326</v>
      </c>
      <c r="C496" s="138" t="s">
        <v>151</v>
      </c>
      <c r="D496" s="106"/>
      <c r="E496" s="260" t="s">
        <v>270</v>
      </c>
      <c r="F496" s="139"/>
      <c r="G496" s="55"/>
      <c r="H496" s="55"/>
      <c r="I496" s="110"/>
      <c r="J496" s="247" t="s">
        <v>96</v>
      </c>
      <c r="K496" s="249">
        <v>0.75</v>
      </c>
      <c r="L496" s="241">
        <f t="shared" si="8"/>
        <v>0.75</v>
      </c>
      <c r="M496" s="47"/>
    </row>
    <row r="497" spans="1:13" ht="12.75">
      <c r="A497" s="22">
        <v>240</v>
      </c>
      <c r="B497" s="47" t="s">
        <v>2249</v>
      </c>
      <c r="C497" s="47" t="s">
        <v>151</v>
      </c>
      <c r="D497" s="270"/>
      <c r="E497" s="270" t="s">
        <v>287</v>
      </c>
      <c r="F497" s="47"/>
      <c r="G497" s="47"/>
      <c r="H497" s="10"/>
      <c r="I497" s="47"/>
      <c r="J497" s="47" t="s">
        <v>483</v>
      </c>
      <c r="K497" s="22">
        <v>0.6</v>
      </c>
      <c r="L497" s="241">
        <f t="shared" si="8"/>
        <v>0.6</v>
      </c>
      <c r="M497" s="47"/>
    </row>
    <row r="498" spans="1:13" ht="12.75">
      <c r="A498" s="22">
        <v>241</v>
      </c>
      <c r="B498" s="47" t="s">
        <v>2247</v>
      </c>
      <c r="C498" s="47" t="s">
        <v>151</v>
      </c>
      <c r="D498" s="258"/>
      <c r="E498" s="150" t="s">
        <v>185</v>
      </c>
      <c r="F498" s="260"/>
      <c r="G498" s="244"/>
      <c r="H498" s="244"/>
      <c r="I498" s="247"/>
      <c r="J498" s="47" t="s">
        <v>483</v>
      </c>
      <c r="K498" s="241">
        <v>0.6</v>
      </c>
      <c r="L498" s="241">
        <f t="shared" si="8"/>
        <v>0.6</v>
      </c>
      <c r="M498" s="245"/>
    </row>
    <row r="499" spans="1:13" ht="12.75">
      <c r="A499" s="22">
        <v>313</v>
      </c>
      <c r="B499" s="47" t="s">
        <v>1098</v>
      </c>
      <c r="C499" s="151" t="s">
        <v>151</v>
      </c>
      <c r="D499" s="55"/>
      <c r="E499" s="107" t="s">
        <v>1074</v>
      </c>
      <c r="F499" s="242"/>
      <c r="G499" s="22"/>
      <c r="H499" s="47" t="s">
        <v>736</v>
      </c>
      <c r="I499" s="241">
        <v>0.5</v>
      </c>
      <c r="J499" s="55"/>
      <c r="K499" s="241"/>
      <c r="L499" s="241">
        <f t="shared" si="8"/>
        <v>0.5</v>
      </c>
      <c r="M499" s="22"/>
    </row>
    <row r="500" spans="1:14" ht="12.75">
      <c r="A500" s="22">
        <v>372</v>
      </c>
      <c r="B500" s="107" t="s">
        <v>1841</v>
      </c>
      <c r="C500" s="47" t="s">
        <v>151</v>
      </c>
      <c r="D500" s="55"/>
      <c r="E500" s="107" t="s">
        <v>1489</v>
      </c>
      <c r="F500" s="55"/>
      <c r="G500" s="22"/>
      <c r="H500" s="107" t="s">
        <v>1490</v>
      </c>
      <c r="I500" s="55">
        <v>0.25</v>
      </c>
      <c r="J500" s="94"/>
      <c r="K500" s="241"/>
      <c r="L500" s="241">
        <f t="shared" si="8"/>
        <v>0.25</v>
      </c>
      <c r="M500" s="22"/>
      <c r="N500" s="67" t="s">
        <v>2635</v>
      </c>
    </row>
    <row r="501" spans="1:13" ht="12.75">
      <c r="A501" s="22">
        <v>482</v>
      </c>
      <c r="B501" s="47" t="s">
        <v>1120</v>
      </c>
      <c r="C501" s="151" t="s">
        <v>151</v>
      </c>
      <c r="D501" s="55"/>
      <c r="E501" s="107" t="s">
        <v>1090</v>
      </c>
      <c r="F501" s="242"/>
      <c r="G501" s="22"/>
      <c r="H501" s="47" t="s">
        <v>713</v>
      </c>
      <c r="I501" s="241">
        <v>0.125</v>
      </c>
      <c r="J501" s="55"/>
      <c r="K501" s="241"/>
      <c r="L501" s="241">
        <f t="shared" si="8"/>
        <v>0.125</v>
      </c>
      <c r="M501" s="22"/>
    </row>
    <row r="502" spans="1:13" ht="12.75">
      <c r="A502" s="22">
        <v>484</v>
      </c>
      <c r="B502" s="47" t="s">
        <v>133</v>
      </c>
      <c r="C502" s="151" t="s">
        <v>151</v>
      </c>
      <c r="D502" s="55"/>
      <c r="E502" s="107" t="s">
        <v>1110</v>
      </c>
      <c r="F502" s="242"/>
      <c r="G502" s="22"/>
      <c r="H502" s="47" t="s">
        <v>713</v>
      </c>
      <c r="I502" s="241">
        <v>0.125</v>
      </c>
      <c r="J502" s="55"/>
      <c r="K502" s="241"/>
      <c r="L502" s="241">
        <f t="shared" si="8"/>
        <v>0.125</v>
      </c>
      <c r="M502" s="22"/>
    </row>
    <row r="503" spans="1:13" ht="12.75">
      <c r="A503" s="22">
        <v>485</v>
      </c>
      <c r="B503" s="47" t="s">
        <v>133</v>
      </c>
      <c r="C503" s="55" t="s">
        <v>151</v>
      </c>
      <c r="D503" s="55"/>
      <c r="E503" s="138" t="s">
        <v>1480</v>
      </c>
      <c r="F503" s="139"/>
      <c r="G503" s="22"/>
      <c r="H503" s="47" t="s">
        <v>713</v>
      </c>
      <c r="I503" s="241">
        <v>0.125</v>
      </c>
      <c r="J503" s="55"/>
      <c r="K503" s="241"/>
      <c r="L503" s="241">
        <f t="shared" si="8"/>
        <v>0.125</v>
      </c>
      <c r="M503" s="22"/>
    </row>
    <row r="504" spans="1:13" ht="12.75">
      <c r="A504" s="22">
        <v>615</v>
      </c>
      <c r="B504" s="47" t="s">
        <v>929</v>
      </c>
      <c r="C504" s="151" t="s">
        <v>151</v>
      </c>
      <c r="D504" s="55"/>
      <c r="E504" s="107" t="s">
        <v>926</v>
      </c>
      <c r="F504" s="242"/>
      <c r="G504" s="22"/>
      <c r="H504" s="47" t="s">
        <v>719</v>
      </c>
      <c r="I504" s="241">
        <v>0.1</v>
      </c>
      <c r="J504" s="55"/>
      <c r="K504" s="241"/>
      <c r="L504" s="241">
        <f t="shared" si="8"/>
        <v>0.1</v>
      </c>
      <c r="M504" s="22"/>
    </row>
    <row r="505" spans="1:13" ht="12.75">
      <c r="A505" s="22">
        <v>616</v>
      </c>
      <c r="B505" s="47" t="s">
        <v>649</v>
      </c>
      <c r="C505" s="151" t="s">
        <v>151</v>
      </c>
      <c r="D505" s="55"/>
      <c r="E505" s="107" t="s">
        <v>1063</v>
      </c>
      <c r="F505" s="242"/>
      <c r="G505" s="22"/>
      <c r="H505" s="47" t="s">
        <v>719</v>
      </c>
      <c r="I505" s="241">
        <v>0.1</v>
      </c>
      <c r="J505" s="55"/>
      <c r="K505" s="241"/>
      <c r="L505" s="241">
        <f t="shared" si="8"/>
        <v>0.1</v>
      </c>
      <c r="M505" s="22"/>
    </row>
    <row r="506" spans="1:13" ht="12.75">
      <c r="A506" s="22">
        <v>617</v>
      </c>
      <c r="B506" s="47" t="s">
        <v>333</v>
      </c>
      <c r="C506" s="151" t="s">
        <v>151</v>
      </c>
      <c r="D506" s="55"/>
      <c r="E506" s="107" t="s">
        <v>926</v>
      </c>
      <c r="F506" s="242"/>
      <c r="G506" s="22"/>
      <c r="H506" s="47" t="s">
        <v>719</v>
      </c>
      <c r="I506" s="241">
        <v>0.1</v>
      </c>
      <c r="J506" s="55"/>
      <c r="K506" s="241"/>
      <c r="L506" s="241">
        <f t="shared" si="8"/>
        <v>0.1</v>
      </c>
      <c r="M506" s="22"/>
    </row>
    <row r="507" spans="1:13" ht="12.75">
      <c r="A507" s="22">
        <v>618</v>
      </c>
      <c r="B507" s="47" t="s">
        <v>133</v>
      </c>
      <c r="C507" s="151" t="s">
        <v>151</v>
      </c>
      <c r="D507" s="55"/>
      <c r="E507" s="107" t="s">
        <v>1024</v>
      </c>
      <c r="F507" s="242"/>
      <c r="G507" s="22"/>
      <c r="H507" s="47" t="s">
        <v>719</v>
      </c>
      <c r="I507" s="241">
        <v>0.1</v>
      </c>
      <c r="J507" s="55"/>
      <c r="K507" s="241"/>
      <c r="L507" s="241">
        <f t="shared" si="8"/>
        <v>0.1</v>
      </c>
      <c r="M507" s="22"/>
    </row>
    <row r="508" spans="1:13" ht="12.75">
      <c r="A508" s="22">
        <v>619</v>
      </c>
      <c r="B508" s="47" t="s">
        <v>932</v>
      </c>
      <c r="C508" s="151" t="s">
        <v>151</v>
      </c>
      <c r="D508" s="55"/>
      <c r="E508" s="107" t="s">
        <v>734</v>
      </c>
      <c r="F508" s="242"/>
      <c r="G508" s="22"/>
      <c r="H508" s="47" t="s">
        <v>719</v>
      </c>
      <c r="I508" s="241">
        <v>0.1</v>
      </c>
      <c r="J508" s="55"/>
      <c r="K508" s="241"/>
      <c r="L508" s="241">
        <f t="shared" si="8"/>
        <v>0.1</v>
      </c>
      <c r="M508" s="22"/>
    </row>
    <row r="509" spans="1:13" ht="12.75">
      <c r="A509" s="22">
        <v>620</v>
      </c>
      <c r="B509" s="47" t="s">
        <v>909</v>
      </c>
      <c r="C509" s="151" t="s">
        <v>151</v>
      </c>
      <c r="D509" s="55"/>
      <c r="E509" s="107" t="s">
        <v>881</v>
      </c>
      <c r="F509" s="242"/>
      <c r="G509" s="22"/>
      <c r="H509" s="47" t="s">
        <v>719</v>
      </c>
      <c r="I509" s="241">
        <v>0.1</v>
      </c>
      <c r="J509" s="55"/>
      <c r="K509" s="241"/>
      <c r="L509" s="241">
        <f t="shared" si="8"/>
        <v>0.1</v>
      </c>
      <c r="M509" s="22"/>
    </row>
    <row r="510" spans="1:13" ht="12.75">
      <c r="A510" s="22">
        <v>621</v>
      </c>
      <c r="B510" s="47" t="s">
        <v>822</v>
      </c>
      <c r="C510" s="151" t="s">
        <v>151</v>
      </c>
      <c r="D510" s="55"/>
      <c r="E510" s="107" t="s">
        <v>1026</v>
      </c>
      <c r="F510" s="242"/>
      <c r="G510" s="22"/>
      <c r="H510" s="47" t="s">
        <v>719</v>
      </c>
      <c r="I510" s="241">
        <v>0.1</v>
      </c>
      <c r="J510" s="55"/>
      <c r="K510" s="241"/>
      <c r="L510" s="241">
        <f t="shared" si="8"/>
        <v>0.1</v>
      </c>
      <c r="M510" s="22"/>
    </row>
    <row r="511" spans="1:13" ht="12.75">
      <c r="A511" s="22">
        <v>72</v>
      </c>
      <c r="B511" s="47" t="s">
        <v>204</v>
      </c>
      <c r="C511" s="244" t="s">
        <v>205</v>
      </c>
      <c r="D511" s="244" t="s">
        <v>188</v>
      </c>
      <c r="E511" s="260"/>
      <c r="F511" s="272"/>
      <c r="G511" s="244"/>
      <c r="H511" s="244"/>
      <c r="I511" s="247"/>
      <c r="J511" s="247" t="s">
        <v>79</v>
      </c>
      <c r="K511" s="249">
        <v>1</v>
      </c>
      <c r="L511" s="241">
        <f t="shared" si="8"/>
        <v>1</v>
      </c>
      <c r="M511" s="245"/>
    </row>
    <row r="512" spans="1:13" ht="12.75">
      <c r="A512" s="22">
        <v>243</v>
      </c>
      <c r="B512" s="245" t="s">
        <v>256</v>
      </c>
      <c r="C512" s="47" t="s">
        <v>778</v>
      </c>
      <c r="D512" s="106"/>
      <c r="E512" s="150" t="s">
        <v>493</v>
      </c>
      <c r="F512" s="260"/>
      <c r="G512" s="244"/>
      <c r="H512" s="253"/>
      <c r="I512" s="244"/>
      <c r="J512" s="47" t="s">
        <v>483</v>
      </c>
      <c r="K512" s="249">
        <v>0.6</v>
      </c>
      <c r="L512" s="241">
        <f t="shared" si="8"/>
        <v>0.6</v>
      </c>
      <c r="M512" s="245"/>
    </row>
    <row r="513" spans="1:13" ht="12.75">
      <c r="A513" s="22">
        <v>622</v>
      </c>
      <c r="B513" s="47" t="s">
        <v>983</v>
      </c>
      <c r="C513" s="151" t="s">
        <v>778</v>
      </c>
      <c r="D513" s="55"/>
      <c r="E513" s="107" t="s">
        <v>959</v>
      </c>
      <c r="F513" s="242"/>
      <c r="G513" s="22"/>
      <c r="H513" s="47" t="s">
        <v>719</v>
      </c>
      <c r="I513" s="241">
        <v>0.1</v>
      </c>
      <c r="J513" s="55"/>
      <c r="K513" s="241"/>
      <c r="L513" s="241">
        <f t="shared" si="8"/>
        <v>0.1</v>
      </c>
      <c r="M513" s="22"/>
    </row>
    <row r="514" spans="1:13" ht="12.75">
      <c r="A514" s="22">
        <v>144</v>
      </c>
      <c r="B514" s="10" t="s">
        <v>2257</v>
      </c>
      <c r="C514" s="47" t="s">
        <v>330</v>
      </c>
      <c r="D514" s="47"/>
      <c r="E514" s="47" t="s">
        <v>287</v>
      </c>
      <c r="F514" s="281"/>
      <c r="G514" s="47"/>
      <c r="H514" s="10"/>
      <c r="I514" s="47"/>
      <c r="J514" s="10" t="s">
        <v>512</v>
      </c>
      <c r="K514" s="22">
        <v>0.75</v>
      </c>
      <c r="L514" s="241">
        <f t="shared" si="8"/>
        <v>0.75</v>
      </c>
      <c r="M514" s="47"/>
    </row>
    <row r="515" spans="1:13" ht="12.75">
      <c r="A515" s="22">
        <v>244</v>
      </c>
      <c r="B515" s="245" t="s">
        <v>329</v>
      </c>
      <c r="C515" s="244" t="s">
        <v>330</v>
      </c>
      <c r="D515" s="258"/>
      <c r="E515" s="258" t="s">
        <v>221</v>
      </c>
      <c r="F515" s="260"/>
      <c r="G515" s="244"/>
      <c r="H515" s="253"/>
      <c r="I515" s="244"/>
      <c r="J515" s="247" t="s">
        <v>122</v>
      </c>
      <c r="K515" s="249">
        <v>0.6</v>
      </c>
      <c r="L515" s="241">
        <f t="shared" si="8"/>
        <v>0.6</v>
      </c>
      <c r="M515" s="245"/>
    </row>
    <row r="516" spans="1:13" ht="12.75">
      <c r="A516" s="22">
        <v>373</v>
      </c>
      <c r="B516" s="47" t="s">
        <v>1043</v>
      </c>
      <c r="C516" s="151" t="s">
        <v>330</v>
      </c>
      <c r="D516" s="55"/>
      <c r="E516" s="107" t="s">
        <v>1026</v>
      </c>
      <c r="F516" s="242"/>
      <c r="G516" s="22"/>
      <c r="H516" s="47" t="s">
        <v>802</v>
      </c>
      <c r="I516" s="241">
        <v>0.25</v>
      </c>
      <c r="J516" s="55"/>
      <c r="K516" s="241"/>
      <c r="L516" s="241">
        <f t="shared" si="8"/>
        <v>0.25</v>
      </c>
      <c r="M516" s="22"/>
    </row>
    <row r="517" spans="1:13" ht="12.75">
      <c r="A517" s="22">
        <v>386</v>
      </c>
      <c r="B517" s="47" t="s">
        <v>168</v>
      </c>
      <c r="C517" s="151" t="s">
        <v>330</v>
      </c>
      <c r="D517" s="55"/>
      <c r="E517" s="107" t="s">
        <v>1024</v>
      </c>
      <c r="F517" s="242"/>
      <c r="G517" s="22"/>
      <c r="H517" s="47" t="s">
        <v>2149</v>
      </c>
      <c r="I517" s="241">
        <v>0.2</v>
      </c>
      <c r="J517" s="55"/>
      <c r="K517" s="241"/>
      <c r="L517" s="241">
        <f t="shared" si="8"/>
        <v>0.2</v>
      </c>
      <c r="M517" s="22"/>
    </row>
    <row r="518" spans="1:13" ht="12.75">
      <c r="A518" s="22">
        <v>402</v>
      </c>
      <c r="B518" s="47" t="s">
        <v>971</v>
      </c>
      <c r="C518" s="151" t="s">
        <v>330</v>
      </c>
      <c r="D518" s="55"/>
      <c r="E518" s="107" t="s">
        <v>801</v>
      </c>
      <c r="F518" s="242"/>
      <c r="G518" s="22"/>
      <c r="H518" s="47" t="s">
        <v>729</v>
      </c>
      <c r="I518" s="241">
        <v>0.167</v>
      </c>
      <c r="J518" s="55"/>
      <c r="K518" s="241"/>
      <c r="L518" s="241">
        <f t="shared" si="8"/>
        <v>0.167</v>
      </c>
      <c r="M518" s="22"/>
    </row>
    <row r="519" spans="1:13" ht="12.75">
      <c r="A519" s="22">
        <v>486</v>
      </c>
      <c r="B519" s="47" t="s">
        <v>266</v>
      </c>
      <c r="C519" s="151" t="s">
        <v>330</v>
      </c>
      <c r="D519" s="55"/>
      <c r="E519" s="107" t="s">
        <v>1063</v>
      </c>
      <c r="F519" s="242"/>
      <c r="G519" s="22"/>
      <c r="H519" s="47" t="s">
        <v>713</v>
      </c>
      <c r="I519" s="241">
        <v>0.125</v>
      </c>
      <c r="J519" s="55"/>
      <c r="K519" s="241"/>
      <c r="L519" s="241">
        <f t="shared" si="8"/>
        <v>0.125</v>
      </c>
      <c r="M519" s="22"/>
    </row>
    <row r="520" spans="1:13" ht="12.75">
      <c r="A520" s="22">
        <v>623</v>
      </c>
      <c r="B520" s="47" t="s">
        <v>784</v>
      </c>
      <c r="C520" s="151" t="s">
        <v>330</v>
      </c>
      <c r="D520" s="55"/>
      <c r="E520" s="107" t="s">
        <v>1090</v>
      </c>
      <c r="F520" s="242"/>
      <c r="G520" s="22"/>
      <c r="H520" s="47" t="s">
        <v>719</v>
      </c>
      <c r="I520" s="241">
        <v>0.1</v>
      </c>
      <c r="J520" s="55"/>
      <c r="K520" s="241"/>
      <c r="L520" s="241">
        <f t="shared" si="8"/>
        <v>0.1</v>
      </c>
      <c r="M520" s="22"/>
    </row>
    <row r="521" spans="1:13" ht="12.75">
      <c r="A521" s="22">
        <v>624</v>
      </c>
      <c r="B521" s="47" t="s">
        <v>189</v>
      </c>
      <c r="C521" s="151" t="s">
        <v>819</v>
      </c>
      <c r="D521" s="55"/>
      <c r="E521" s="107" t="s">
        <v>879</v>
      </c>
      <c r="F521" s="242"/>
      <c r="G521" s="22"/>
      <c r="H521" s="47" t="s">
        <v>719</v>
      </c>
      <c r="I521" s="241">
        <v>0.1</v>
      </c>
      <c r="J521" s="55"/>
      <c r="K521" s="241"/>
      <c r="L521" s="241">
        <f t="shared" si="8"/>
        <v>0.1</v>
      </c>
      <c r="M521" s="22"/>
    </row>
    <row r="522" spans="1:13" ht="12.75">
      <c r="A522" s="22">
        <v>403</v>
      </c>
      <c r="B522" s="47" t="s">
        <v>717</v>
      </c>
      <c r="C522" s="151" t="s">
        <v>880</v>
      </c>
      <c r="D522" s="55"/>
      <c r="E522" s="107" t="s">
        <v>881</v>
      </c>
      <c r="F522" s="48"/>
      <c r="G522" s="241"/>
      <c r="H522" s="47" t="s">
        <v>729</v>
      </c>
      <c r="I522" s="241">
        <v>0.167</v>
      </c>
      <c r="J522" s="55"/>
      <c r="K522" s="241"/>
      <c r="L522" s="241">
        <f t="shared" si="8"/>
        <v>0.167</v>
      </c>
      <c r="M522" s="22"/>
    </row>
    <row r="523" spans="1:13" ht="12.75">
      <c r="A523" s="22">
        <v>145</v>
      </c>
      <c r="B523" s="47" t="s">
        <v>325</v>
      </c>
      <c r="C523" s="244" t="s">
        <v>39</v>
      </c>
      <c r="D523" s="258"/>
      <c r="E523" s="260" t="s">
        <v>270</v>
      </c>
      <c r="F523" s="244"/>
      <c r="G523" s="244"/>
      <c r="H523" s="244"/>
      <c r="I523" s="244"/>
      <c r="J523" s="247" t="s">
        <v>96</v>
      </c>
      <c r="K523" s="249">
        <v>0.75</v>
      </c>
      <c r="L523" s="241">
        <f t="shared" si="8"/>
        <v>0.75</v>
      </c>
      <c r="M523" s="245"/>
    </row>
    <row r="524" spans="1:13" ht="25.5">
      <c r="A524" s="22">
        <v>73</v>
      </c>
      <c r="B524" s="47" t="s">
        <v>2270</v>
      </c>
      <c r="C524" s="47" t="s">
        <v>35</v>
      </c>
      <c r="D524" s="106" t="s">
        <v>128</v>
      </c>
      <c r="E524" s="106"/>
      <c r="F524" s="139"/>
      <c r="G524" s="55"/>
      <c r="H524" s="55"/>
      <c r="I524" s="110"/>
      <c r="J524" s="94" t="s">
        <v>591</v>
      </c>
      <c r="K524" s="241">
        <v>1</v>
      </c>
      <c r="L524" s="241">
        <f t="shared" si="8"/>
        <v>1</v>
      </c>
      <c r="M524" s="22"/>
    </row>
    <row r="525" spans="1:13" ht="12.75">
      <c r="A525" s="22">
        <v>146</v>
      </c>
      <c r="B525" s="47" t="s">
        <v>322</v>
      </c>
      <c r="C525" s="94" t="s">
        <v>35</v>
      </c>
      <c r="D525" s="55" t="s">
        <v>323</v>
      </c>
      <c r="E525" s="94"/>
      <c r="F525" s="244"/>
      <c r="G525" s="244"/>
      <c r="H525" s="244"/>
      <c r="I525" s="244"/>
      <c r="J525" s="247" t="s">
        <v>96</v>
      </c>
      <c r="K525" s="249">
        <v>0.75</v>
      </c>
      <c r="L525" s="241">
        <f t="shared" si="8"/>
        <v>0.75</v>
      </c>
      <c r="M525" s="245"/>
    </row>
    <row r="526" spans="1:13" ht="12.75">
      <c r="A526" s="22">
        <v>415</v>
      </c>
      <c r="B526" s="107" t="s">
        <v>2282</v>
      </c>
      <c r="C526" s="47" t="s">
        <v>35</v>
      </c>
      <c r="D526" s="107" t="s">
        <v>1504</v>
      </c>
      <c r="E526" s="55"/>
      <c r="F526" s="55"/>
      <c r="G526" s="22"/>
      <c r="H526" s="107" t="s">
        <v>1493</v>
      </c>
      <c r="I526" s="55">
        <v>0.16666666666666666</v>
      </c>
      <c r="J526" s="94"/>
      <c r="K526" s="241"/>
      <c r="L526" s="241">
        <f t="shared" si="8"/>
        <v>0.16666666666666666</v>
      </c>
      <c r="M526" s="22"/>
    </row>
    <row r="527" spans="1:13" ht="12.75">
      <c r="A527" s="22">
        <v>314</v>
      </c>
      <c r="B527" s="107" t="s">
        <v>2281</v>
      </c>
      <c r="C527" s="47" t="s">
        <v>35</v>
      </c>
      <c r="D527" s="107" t="s">
        <v>1506</v>
      </c>
      <c r="E527" s="55"/>
      <c r="F527" s="55"/>
      <c r="G527" s="22"/>
      <c r="H527" s="107" t="s">
        <v>1491</v>
      </c>
      <c r="I527" s="55">
        <v>0.5</v>
      </c>
      <c r="J527" s="94"/>
      <c r="K527" s="241"/>
      <c r="L527" s="241">
        <f t="shared" si="8"/>
        <v>0.5</v>
      </c>
      <c r="M527" s="22"/>
    </row>
    <row r="528" spans="1:13" ht="12.75">
      <c r="A528" s="22">
        <v>245</v>
      </c>
      <c r="B528" s="245" t="s">
        <v>2220</v>
      </c>
      <c r="C528" s="47" t="s">
        <v>35</v>
      </c>
      <c r="D528" s="106"/>
      <c r="E528" s="94" t="s">
        <v>116</v>
      </c>
      <c r="F528" s="248"/>
      <c r="G528" s="244"/>
      <c r="H528" s="253"/>
      <c r="I528" s="244"/>
      <c r="J528" s="47" t="s">
        <v>483</v>
      </c>
      <c r="K528" s="249">
        <v>0.6</v>
      </c>
      <c r="L528" s="241">
        <f t="shared" si="8"/>
        <v>0.6</v>
      </c>
      <c r="M528" s="245"/>
    </row>
    <row r="529" spans="1:13" ht="12.75">
      <c r="A529" s="22">
        <v>246</v>
      </c>
      <c r="B529" s="245" t="s">
        <v>2248</v>
      </c>
      <c r="C529" s="47" t="s">
        <v>35</v>
      </c>
      <c r="D529" s="106"/>
      <c r="E529" s="150" t="s">
        <v>185</v>
      </c>
      <c r="F529" s="139"/>
      <c r="G529" s="55"/>
      <c r="H529" s="55"/>
      <c r="I529" s="110"/>
      <c r="J529" s="47" t="s">
        <v>483</v>
      </c>
      <c r="K529" s="241">
        <v>0.6</v>
      </c>
      <c r="L529" s="241">
        <f t="shared" si="8"/>
        <v>0.6</v>
      </c>
      <c r="M529" s="47"/>
    </row>
    <row r="530" spans="1:13" ht="12.75">
      <c r="A530" s="22">
        <v>147</v>
      </c>
      <c r="B530" s="245" t="s">
        <v>180</v>
      </c>
      <c r="C530" s="94" t="s">
        <v>179</v>
      </c>
      <c r="D530" s="94"/>
      <c r="E530" s="106" t="s">
        <v>178</v>
      </c>
      <c r="F530" s="260"/>
      <c r="G530" s="244"/>
      <c r="H530" s="244"/>
      <c r="I530" s="247"/>
      <c r="J530" s="244" t="s">
        <v>96</v>
      </c>
      <c r="K530" s="249">
        <v>0.75</v>
      </c>
      <c r="L530" s="241">
        <f t="shared" si="8"/>
        <v>0.75</v>
      </c>
      <c r="M530" s="245"/>
    </row>
    <row r="531" spans="1:13" ht="12.75">
      <c r="A531" s="22">
        <v>625</v>
      </c>
      <c r="B531" s="107" t="s">
        <v>2279</v>
      </c>
      <c r="C531" s="47" t="s">
        <v>179</v>
      </c>
      <c r="D531" s="55"/>
      <c r="E531" s="107" t="s">
        <v>1498</v>
      </c>
      <c r="F531" s="55"/>
      <c r="G531" s="22"/>
      <c r="H531" s="107" t="s">
        <v>1486</v>
      </c>
      <c r="I531" s="55">
        <v>0.1</v>
      </c>
      <c r="J531" s="94"/>
      <c r="K531" s="241"/>
      <c r="L531" s="241">
        <f t="shared" si="8"/>
        <v>0.1</v>
      </c>
      <c r="M531" s="22"/>
    </row>
    <row r="532" spans="1:13" ht="12.75">
      <c r="A532" s="22">
        <v>626</v>
      </c>
      <c r="B532" s="47" t="s">
        <v>949</v>
      </c>
      <c r="C532" s="151" t="s">
        <v>179</v>
      </c>
      <c r="D532" s="55"/>
      <c r="E532" s="107" t="s">
        <v>920</v>
      </c>
      <c r="F532" s="242"/>
      <c r="G532" s="22"/>
      <c r="H532" s="47" t="s">
        <v>719</v>
      </c>
      <c r="I532" s="241">
        <v>0.1</v>
      </c>
      <c r="J532" s="55"/>
      <c r="K532" s="241"/>
      <c r="L532" s="241">
        <f t="shared" si="8"/>
        <v>0.1</v>
      </c>
      <c r="M532" s="22"/>
    </row>
    <row r="533" spans="1:13" ht="12.75">
      <c r="A533" s="22">
        <v>627</v>
      </c>
      <c r="B533" s="47" t="s">
        <v>995</v>
      </c>
      <c r="C533" s="151" t="s">
        <v>179</v>
      </c>
      <c r="D533" s="55"/>
      <c r="E533" s="107" t="s">
        <v>988</v>
      </c>
      <c r="F533" s="242"/>
      <c r="G533" s="22"/>
      <c r="H533" s="47" t="s">
        <v>719</v>
      </c>
      <c r="I533" s="241">
        <v>0.1</v>
      </c>
      <c r="J533" s="55"/>
      <c r="K533" s="241"/>
      <c r="L533" s="241">
        <f t="shared" si="8"/>
        <v>0.1</v>
      </c>
      <c r="M533" s="22"/>
    </row>
    <row r="534" spans="1:13" ht="12.75">
      <c r="A534" s="22">
        <v>487</v>
      </c>
      <c r="B534" s="47" t="s">
        <v>753</v>
      </c>
      <c r="C534" s="151" t="s">
        <v>687</v>
      </c>
      <c r="D534" s="55"/>
      <c r="E534" s="107" t="s">
        <v>881</v>
      </c>
      <c r="F534" s="242"/>
      <c r="G534" s="22"/>
      <c r="H534" s="47" t="s">
        <v>713</v>
      </c>
      <c r="I534" s="241">
        <v>0.125</v>
      </c>
      <c r="J534" s="55"/>
      <c r="K534" s="241"/>
      <c r="L534" s="241">
        <f t="shared" si="8"/>
        <v>0.125</v>
      </c>
      <c r="M534" s="22"/>
    </row>
    <row r="535" spans="1:13" ht="12.75">
      <c r="A535" s="22">
        <v>247</v>
      </c>
      <c r="B535" s="47" t="s">
        <v>288</v>
      </c>
      <c r="C535" s="244" t="s">
        <v>315</v>
      </c>
      <c r="D535" s="258" t="s">
        <v>316</v>
      </c>
      <c r="E535" s="244"/>
      <c r="F535" s="248"/>
      <c r="G535" s="244"/>
      <c r="H535" s="55"/>
      <c r="I535" s="244"/>
      <c r="J535" s="247" t="s">
        <v>122</v>
      </c>
      <c r="K535" s="241">
        <v>0.6</v>
      </c>
      <c r="L535" s="241">
        <f aca="true" t="shared" si="9" ref="L535:L598">K535+I535+G535</f>
        <v>0.6</v>
      </c>
      <c r="M535" s="245"/>
    </row>
    <row r="536" spans="1:13" ht="12.75">
      <c r="A536" s="22">
        <v>374</v>
      </c>
      <c r="B536" s="47" t="s">
        <v>867</v>
      </c>
      <c r="C536" s="159" t="s">
        <v>315</v>
      </c>
      <c r="D536" s="55"/>
      <c r="E536" s="221" t="s">
        <v>1074</v>
      </c>
      <c r="F536" s="242"/>
      <c r="G536" s="22"/>
      <c r="H536" s="47" t="s">
        <v>802</v>
      </c>
      <c r="I536" s="241">
        <v>0.25</v>
      </c>
      <c r="J536" s="55"/>
      <c r="K536" s="241"/>
      <c r="L536" s="241">
        <f t="shared" si="9"/>
        <v>0.25</v>
      </c>
      <c r="M536" s="22"/>
    </row>
    <row r="537" spans="1:13" ht="12.75">
      <c r="A537" s="22">
        <v>416</v>
      </c>
      <c r="B537" s="107" t="s">
        <v>2294</v>
      </c>
      <c r="C537" s="47" t="s">
        <v>2217</v>
      </c>
      <c r="D537" s="55"/>
      <c r="E537" s="107" t="s">
        <v>878</v>
      </c>
      <c r="F537" s="55"/>
      <c r="G537" s="22"/>
      <c r="H537" s="107" t="s">
        <v>1493</v>
      </c>
      <c r="I537" s="55">
        <v>0.16666666666666666</v>
      </c>
      <c r="J537" s="94"/>
      <c r="K537" s="241"/>
      <c r="L537" s="241">
        <f t="shared" si="9"/>
        <v>0.16666666666666666</v>
      </c>
      <c r="M537" s="22"/>
    </row>
    <row r="538" spans="1:13" ht="12.75">
      <c r="A538" s="22">
        <v>40</v>
      </c>
      <c r="B538" s="47" t="s">
        <v>2136</v>
      </c>
      <c r="C538" s="47" t="s">
        <v>688</v>
      </c>
      <c r="D538" s="273"/>
      <c r="E538" s="150" t="s">
        <v>480</v>
      </c>
      <c r="F538" s="242" t="s">
        <v>2538</v>
      </c>
      <c r="G538" s="55">
        <v>0.5</v>
      </c>
      <c r="H538" s="55"/>
      <c r="I538" s="55"/>
      <c r="J538" s="47" t="s">
        <v>481</v>
      </c>
      <c r="K538" s="22">
        <v>0.8</v>
      </c>
      <c r="L538" s="241">
        <f t="shared" si="9"/>
        <v>1.3</v>
      </c>
      <c r="M538" s="245"/>
    </row>
    <row r="539" spans="1:13" ht="12.75">
      <c r="A539" s="22">
        <v>315</v>
      </c>
      <c r="B539" s="47" t="s">
        <v>686</v>
      </c>
      <c r="C539" s="94" t="s">
        <v>688</v>
      </c>
      <c r="D539" s="55"/>
      <c r="E539" s="94" t="s">
        <v>690</v>
      </c>
      <c r="F539" s="248" t="s">
        <v>691</v>
      </c>
      <c r="G539" s="22">
        <v>0.5</v>
      </c>
      <c r="H539" s="47"/>
      <c r="I539" s="241"/>
      <c r="J539" s="55"/>
      <c r="K539" s="241"/>
      <c r="L539" s="241">
        <f t="shared" si="9"/>
        <v>0.5</v>
      </c>
      <c r="M539" s="22"/>
    </row>
    <row r="540" spans="1:13" ht="12.75">
      <c r="A540" s="22">
        <v>375</v>
      </c>
      <c r="B540" s="47" t="s">
        <v>1061</v>
      </c>
      <c r="C540" s="151" t="s">
        <v>688</v>
      </c>
      <c r="D540" s="55"/>
      <c r="E540" s="107" t="s">
        <v>1024</v>
      </c>
      <c r="F540" s="242"/>
      <c r="G540" s="22"/>
      <c r="H540" s="47" t="s">
        <v>802</v>
      </c>
      <c r="I540" s="241">
        <v>0.25</v>
      </c>
      <c r="J540" s="55"/>
      <c r="K540" s="241"/>
      <c r="L540" s="241">
        <f t="shared" si="9"/>
        <v>0.25</v>
      </c>
      <c r="M540" s="22"/>
    </row>
    <row r="541" spans="1:13" ht="12.75">
      <c r="A541" s="22">
        <v>488</v>
      </c>
      <c r="B541" s="47" t="s">
        <v>1089</v>
      </c>
      <c r="C541" s="151" t="s">
        <v>688</v>
      </c>
      <c r="D541" s="55"/>
      <c r="E541" s="55" t="s">
        <v>1090</v>
      </c>
      <c r="F541" s="242"/>
      <c r="G541" s="22"/>
      <c r="H541" s="47" t="s">
        <v>713</v>
      </c>
      <c r="I541" s="241">
        <v>0.125</v>
      </c>
      <c r="J541" s="55"/>
      <c r="K541" s="241"/>
      <c r="L541" s="241">
        <f t="shared" si="9"/>
        <v>0.125</v>
      </c>
      <c r="M541" s="22"/>
    </row>
    <row r="542" spans="1:13" ht="12.75">
      <c r="A542" s="22">
        <v>628</v>
      </c>
      <c r="B542" s="107" t="s">
        <v>2204</v>
      </c>
      <c r="C542" s="47" t="s">
        <v>688</v>
      </c>
      <c r="D542" s="55"/>
      <c r="E542" s="107" t="s">
        <v>1498</v>
      </c>
      <c r="F542" s="55"/>
      <c r="G542" s="22"/>
      <c r="H542" s="107" t="s">
        <v>1486</v>
      </c>
      <c r="I542" s="55">
        <v>0.1</v>
      </c>
      <c r="J542" s="94"/>
      <c r="K542" s="241"/>
      <c r="L542" s="241">
        <f t="shared" si="9"/>
        <v>0.1</v>
      </c>
      <c r="M542" s="22"/>
    </row>
    <row r="543" spans="1:13" ht="12.75">
      <c r="A543" s="22">
        <v>629</v>
      </c>
      <c r="B543" s="47" t="s">
        <v>717</v>
      </c>
      <c r="C543" s="151" t="s">
        <v>688</v>
      </c>
      <c r="D543" s="55"/>
      <c r="E543" s="107" t="s">
        <v>1110</v>
      </c>
      <c r="F543" s="242"/>
      <c r="G543" s="22"/>
      <c r="H543" s="47" t="s">
        <v>719</v>
      </c>
      <c r="I543" s="241">
        <v>0.1</v>
      </c>
      <c r="J543" s="55"/>
      <c r="K543" s="241"/>
      <c r="L543" s="241">
        <f t="shared" si="9"/>
        <v>0.1</v>
      </c>
      <c r="M543" s="22"/>
    </row>
    <row r="544" spans="1:13" ht="12.75">
      <c r="A544" s="22">
        <v>248</v>
      </c>
      <c r="B544" s="47" t="s">
        <v>1707</v>
      </c>
      <c r="C544" s="47" t="s">
        <v>931</v>
      </c>
      <c r="D544" s="106"/>
      <c r="E544" s="150" t="s">
        <v>185</v>
      </c>
      <c r="F544" s="139"/>
      <c r="G544" s="55"/>
      <c r="H544" s="94"/>
      <c r="I544" s="55"/>
      <c r="J544" s="47" t="s">
        <v>483</v>
      </c>
      <c r="K544" s="241">
        <v>0.6</v>
      </c>
      <c r="L544" s="241">
        <f t="shared" si="9"/>
        <v>0.6</v>
      </c>
      <c r="M544" s="55"/>
    </row>
    <row r="545" spans="1:13" ht="12.75">
      <c r="A545" s="22">
        <v>630</v>
      </c>
      <c r="B545" s="47" t="s">
        <v>930</v>
      </c>
      <c r="C545" s="151" t="s">
        <v>931</v>
      </c>
      <c r="D545" s="55"/>
      <c r="E545" s="107" t="s">
        <v>926</v>
      </c>
      <c r="F545" s="242"/>
      <c r="G545" s="22"/>
      <c r="H545" s="47" t="s">
        <v>719</v>
      </c>
      <c r="I545" s="241">
        <v>0.1</v>
      </c>
      <c r="J545" s="55"/>
      <c r="K545" s="241"/>
      <c r="L545" s="241">
        <f t="shared" si="9"/>
        <v>0.1</v>
      </c>
      <c r="M545" s="22"/>
    </row>
    <row r="546" spans="1:13" ht="12.75">
      <c r="A546" s="22">
        <v>631</v>
      </c>
      <c r="B546" s="47" t="s">
        <v>1045</v>
      </c>
      <c r="C546" s="151" t="s">
        <v>754</v>
      </c>
      <c r="D546" s="55"/>
      <c r="E546" s="107" t="s">
        <v>1026</v>
      </c>
      <c r="F546" s="242"/>
      <c r="G546" s="22"/>
      <c r="H546" s="47" t="s">
        <v>719</v>
      </c>
      <c r="I546" s="241">
        <v>0.1</v>
      </c>
      <c r="J546" s="55"/>
      <c r="K546" s="241"/>
      <c r="L546" s="241">
        <f t="shared" si="9"/>
        <v>0.1</v>
      </c>
      <c r="M546" s="22"/>
    </row>
    <row r="547" spans="1:13" ht="12.75">
      <c r="A547" s="22">
        <v>316</v>
      </c>
      <c r="B547" s="47" t="s">
        <v>696</v>
      </c>
      <c r="C547" s="151" t="s">
        <v>146</v>
      </c>
      <c r="D547" s="55" t="s">
        <v>392</v>
      </c>
      <c r="E547" s="107"/>
      <c r="F547" s="242" t="s">
        <v>2505</v>
      </c>
      <c r="G547" s="22">
        <v>0.5</v>
      </c>
      <c r="H547" s="47"/>
      <c r="I547" s="241"/>
      <c r="J547" s="55"/>
      <c r="K547" s="241"/>
      <c r="L547" s="241">
        <f t="shared" si="9"/>
        <v>0.5</v>
      </c>
      <c r="M547" s="22"/>
    </row>
    <row r="548" spans="1:13" ht="12.75">
      <c r="A548" s="22">
        <v>148</v>
      </c>
      <c r="B548" s="47" t="s">
        <v>319</v>
      </c>
      <c r="C548" s="94" t="s">
        <v>146</v>
      </c>
      <c r="D548" s="55" t="s">
        <v>320</v>
      </c>
      <c r="E548" s="94"/>
      <c r="F548" s="244"/>
      <c r="G548" s="244"/>
      <c r="H548" s="244"/>
      <c r="I548" s="244"/>
      <c r="J548" s="247" t="s">
        <v>96</v>
      </c>
      <c r="K548" s="249">
        <v>0.75</v>
      </c>
      <c r="L548" s="241">
        <f t="shared" si="9"/>
        <v>0.75</v>
      </c>
      <c r="M548" s="245"/>
    </row>
    <row r="549" spans="1:13" ht="38.25">
      <c r="A549" s="22">
        <v>1</v>
      </c>
      <c r="B549" s="285" t="s">
        <v>1902</v>
      </c>
      <c r="C549" s="64" t="s">
        <v>146</v>
      </c>
      <c r="D549" s="7"/>
      <c r="E549" s="286" t="s">
        <v>516</v>
      </c>
      <c r="F549" s="287" t="s">
        <v>2504</v>
      </c>
      <c r="G549" s="7">
        <v>2</v>
      </c>
      <c r="H549" s="5"/>
      <c r="I549" s="7"/>
      <c r="J549" s="61" t="s">
        <v>2319</v>
      </c>
      <c r="K549" s="5">
        <v>4</v>
      </c>
      <c r="L549" s="288">
        <f t="shared" si="9"/>
        <v>6</v>
      </c>
      <c r="M549" s="7"/>
    </row>
    <row r="550" spans="1:13" ht="12.75">
      <c r="A550" s="22">
        <v>38</v>
      </c>
      <c r="B550" s="245" t="s">
        <v>242</v>
      </c>
      <c r="C550" s="55" t="s">
        <v>146</v>
      </c>
      <c r="D550" s="106"/>
      <c r="E550" s="106" t="s">
        <v>195</v>
      </c>
      <c r="F550" s="139"/>
      <c r="G550" s="55"/>
      <c r="H550" s="55"/>
      <c r="I550" s="110"/>
      <c r="J550" s="244" t="s">
        <v>245</v>
      </c>
      <c r="K550" s="249">
        <v>1.33</v>
      </c>
      <c r="L550" s="241">
        <f t="shared" si="9"/>
        <v>1.33</v>
      </c>
      <c r="M550" s="47"/>
    </row>
    <row r="551" spans="1:13" ht="12.75">
      <c r="A551" s="22">
        <v>39</v>
      </c>
      <c r="B551" s="245" t="s">
        <v>1708</v>
      </c>
      <c r="C551" s="47" t="s">
        <v>146</v>
      </c>
      <c r="D551" s="251"/>
      <c r="E551" s="106" t="s">
        <v>489</v>
      </c>
      <c r="F551" s="252"/>
      <c r="G551" s="253"/>
      <c r="H551" s="253"/>
      <c r="I551" s="255"/>
      <c r="J551" s="10" t="s">
        <v>490</v>
      </c>
      <c r="K551" s="249">
        <v>1.33</v>
      </c>
      <c r="L551" s="241">
        <f t="shared" si="9"/>
        <v>1.33</v>
      </c>
      <c r="M551" s="245"/>
    </row>
    <row r="552" spans="1:13" ht="12.75">
      <c r="A552" s="22">
        <v>48</v>
      </c>
      <c r="B552" s="47" t="s">
        <v>667</v>
      </c>
      <c r="C552" s="47" t="s">
        <v>146</v>
      </c>
      <c r="D552" s="94"/>
      <c r="E552" s="150" t="s">
        <v>487</v>
      </c>
      <c r="F552" s="248" t="s">
        <v>665</v>
      </c>
      <c r="G552" s="244">
        <v>0.25</v>
      </c>
      <c r="H552" s="55"/>
      <c r="I552" s="244"/>
      <c r="J552" s="47" t="s">
        <v>481</v>
      </c>
      <c r="K552" s="22">
        <v>0.8</v>
      </c>
      <c r="L552" s="241">
        <f t="shared" si="9"/>
        <v>1.05</v>
      </c>
      <c r="M552" s="245"/>
    </row>
    <row r="553" spans="1:13" ht="12.75">
      <c r="A553" s="22">
        <v>249</v>
      </c>
      <c r="B553" s="47" t="s">
        <v>145</v>
      </c>
      <c r="C553" s="94" t="s">
        <v>146</v>
      </c>
      <c r="D553" s="94"/>
      <c r="E553" s="258" t="s">
        <v>139</v>
      </c>
      <c r="F553" s="105"/>
      <c r="G553" s="110"/>
      <c r="H553" s="94"/>
      <c r="I553" s="55"/>
      <c r="J553" s="244" t="s">
        <v>122</v>
      </c>
      <c r="K553" s="249">
        <v>0.6</v>
      </c>
      <c r="L553" s="241">
        <f t="shared" si="9"/>
        <v>0.6</v>
      </c>
      <c r="M553" s="47"/>
    </row>
    <row r="554" spans="1:13" ht="12.75">
      <c r="A554" s="22">
        <v>250</v>
      </c>
      <c r="B554" s="157" t="s">
        <v>1961</v>
      </c>
      <c r="C554" s="47" t="s">
        <v>146</v>
      </c>
      <c r="D554" s="106"/>
      <c r="E554" s="150" t="s">
        <v>118</v>
      </c>
      <c r="F554" s="244"/>
      <c r="G554" s="244"/>
      <c r="H554" s="244"/>
      <c r="I554" s="247"/>
      <c r="J554" s="47" t="s">
        <v>483</v>
      </c>
      <c r="K554" s="249">
        <v>0.6</v>
      </c>
      <c r="L554" s="241">
        <f t="shared" si="9"/>
        <v>0.6</v>
      </c>
      <c r="M554" s="245"/>
    </row>
    <row r="555" spans="1:13" ht="12.75">
      <c r="A555" s="22">
        <v>317</v>
      </c>
      <c r="B555" s="47" t="s">
        <v>911</v>
      </c>
      <c r="C555" s="151" t="s">
        <v>146</v>
      </c>
      <c r="D555" s="55"/>
      <c r="E555" s="107" t="s">
        <v>879</v>
      </c>
      <c r="F555" s="242"/>
      <c r="G555" s="22"/>
      <c r="H555" s="47" t="s">
        <v>736</v>
      </c>
      <c r="I555" s="241">
        <v>0.5</v>
      </c>
      <c r="J555" s="55"/>
      <c r="K555" s="241"/>
      <c r="L555" s="241">
        <f t="shared" si="9"/>
        <v>0.5</v>
      </c>
      <c r="M555" s="22"/>
    </row>
    <row r="556" spans="1:13" ht="25.5">
      <c r="A556" s="22">
        <v>338</v>
      </c>
      <c r="B556" s="47" t="s">
        <v>968</v>
      </c>
      <c r="C556" s="151" t="s">
        <v>146</v>
      </c>
      <c r="D556" s="55"/>
      <c r="E556" s="107" t="s">
        <v>734</v>
      </c>
      <c r="F556" s="242"/>
      <c r="G556" s="22"/>
      <c r="H556" s="10" t="s">
        <v>2318</v>
      </c>
      <c r="I556" s="241">
        <v>0.267</v>
      </c>
      <c r="J556" s="55"/>
      <c r="K556" s="241"/>
      <c r="L556" s="241">
        <f t="shared" si="9"/>
        <v>0.267</v>
      </c>
      <c r="M556" s="22"/>
    </row>
    <row r="557" spans="1:13" ht="12.75">
      <c r="A557" s="22">
        <v>404</v>
      </c>
      <c r="B557" s="47" t="s">
        <v>198</v>
      </c>
      <c r="C557" s="151" t="s">
        <v>146</v>
      </c>
      <c r="D557" s="55"/>
      <c r="E557" s="107" t="s">
        <v>988</v>
      </c>
      <c r="F557" s="242"/>
      <c r="G557" s="22"/>
      <c r="H557" s="47" t="s">
        <v>729</v>
      </c>
      <c r="I557" s="241">
        <v>0.167</v>
      </c>
      <c r="J557" s="55"/>
      <c r="K557" s="241"/>
      <c r="L557" s="241">
        <f t="shared" si="9"/>
        <v>0.167</v>
      </c>
      <c r="M557" s="22"/>
    </row>
    <row r="558" spans="1:13" ht="12.75">
      <c r="A558" s="22">
        <v>405</v>
      </c>
      <c r="B558" s="47" t="s">
        <v>198</v>
      </c>
      <c r="C558" s="151" t="s">
        <v>146</v>
      </c>
      <c r="D558" s="55"/>
      <c r="E558" s="107" t="s">
        <v>1074</v>
      </c>
      <c r="F558" s="242"/>
      <c r="G558" s="22"/>
      <c r="H558" s="47" t="s">
        <v>729</v>
      </c>
      <c r="I558" s="241">
        <v>0.167</v>
      </c>
      <c r="J558" s="55"/>
      <c r="K558" s="241"/>
      <c r="L558" s="241">
        <f t="shared" si="9"/>
        <v>0.167</v>
      </c>
      <c r="M558" s="22"/>
    </row>
    <row r="559" spans="1:13" ht="12.75">
      <c r="A559" s="22">
        <v>489</v>
      </c>
      <c r="B559" s="47" t="s">
        <v>1128</v>
      </c>
      <c r="C559" s="151" t="s">
        <v>146</v>
      </c>
      <c r="D559" s="55"/>
      <c r="E559" s="107" t="s">
        <v>1090</v>
      </c>
      <c r="F559" s="242"/>
      <c r="G559" s="22"/>
      <c r="H559" s="47" t="s">
        <v>713</v>
      </c>
      <c r="I559" s="241">
        <v>0.125</v>
      </c>
      <c r="J559" s="55"/>
      <c r="K559" s="241"/>
      <c r="L559" s="241">
        <f t="shared" si="9"/>
        <v>0.125</v>
      </c>
      <c r="M559" s="22"/>
    </row>
    <row r="560" spans="1:13" ht="12.75">
      <c r="A560" s="22">
        <v>490</v>
      </c>
      <c r="B560" s="47" t="s">
        <v>50</v>
      </c>
      <c r="C560" s="151" t="s">
        <v>146</v>
      </c>
      <c r="D560" s="55"/>
      <c r="E560" s="107" t="s">
        <v>1110</v>
      </c>
      <c r="F560" s="242"/>
      <c r="G560" s="22"/>
      <c r="H560" s="47" t="s">
        <v>713</v>
      </c>
      <c r="I560" s="241">
        <v>0.125</v>
      </c>
      <c r="J560" s="55"/>
      <c r="K560" s="241"/>
      <c r="L560" s="241">
        <f t="shared" si="9"/>
        <v>0.125</v>
      </c>
      <c r="M560" s="22"/>
    </row>
    <row r="561" spans="1:13" s="108" customFormat="1" ht="12.75">
      <c r="A561" s="22">
        <v>491</v>
      </c>
      <c r="B561" s="47" t="s">
        <v>1121</v>
      </c>
      <c r="C561" s="151" t="s">
        <v>1122</v>
      </c>
      <c r="D561" s="55"/>
      <c r="E561" s="107" t="s">
        <v>1090</v>
      </c>
      <c r="F561" s="242"/>
      <c r="G561" s="22"/>
      <c r="H561" s="47" t="s">
        <v>713</v>
      </c>
      <c r="I561" s="241">
        <v>0.125</v>
      </c>
      <c r="J561" s="55"/>
      <c r="K561" s="241"/>
      <c r="L561" s="241">
        <f t="shared" si="9"/>
        <v>0.125</v>
      </c>
      <c r="M561" s="22"/>
    </row>
    <row r="562" spans="1:13" ht="12.75">
      <c r="A562" s="22">
        <v>492</v>
      </c>
      <c r="B562" s="47" t="s">
        <v>918</v>
      </c>
      <c r="C562" s="151" t="s">
        <v>146</v>
      </c>
      <c r="D562" s="55"/>
      <c r="E562" s="107" t="s">
        <v>881</v>
      </c>
      <c r="F562" s="242"/>
      <c r="G562" s="22"/>
      <c r="H562" s="47" t="s">
        <v>713</v>
      </c>
      <c r="I562" s="241">
        <v>0.125</v>
      </c>
      <c r="J562" s="55"/>
      <c r="K562" s="241"/>
      <c r="L562" s="241">
        <f t="shared" si="9"/>
        <v>0.125</v>
      </c>
      <c r="M562" s="22"/>
    </row>
    <row r="563" spans="1:13" ht="12.75">
      <c r="A563" s="22">
        <v>632</v>
      </c>
      <c r="B563" s="47" t="s">
        <v>242</v>
      </c>
      <c r="C563" s="151" t="s">
        <v>146</v>
      </c>
      <c r="D563" s="55"/>
      <c r="E563" s="107" t="s">
        <v>879</v>
      </c>
      <c r="F563" s="242"/>
      <c r="G563" s="22"/>
      <c r="H563" s="47" t="s">
        <v>719</v>
      </c>
      <c r="I563" s="241">
        <v>0.1</v>
      </c>
      <c r="J563" s="55"/>
      <c r="K563" s="241"/>
      <c r="L563" s="241">
        <f t="shared" si="9"/>
        <v>0.1</v>
      </c>
      <c r="M563" s="22"/>
    </row>
    <row r="564" spans="1:13" ht="12.75">
      <c r="A564" s="22">
        <v>633</v>
      </c>
      <c r="B564" s="47" t="s">
        <v>1146</v>
      </c>
      <c r="C564" s="151" t="s">
        <v>146</v>
      </c>
      <c r="D564" s="55"/>
      <c r="E564" s="107" t="s">
        <v>1063</v>
      </c>
      <c r="F564" s="242"/>
      <c r="G564" s="22"/>
      <c r="H564" s="47" t="s">
        <v>719</v>
      </c>
      <c r="I564" s="241">
        <v>0.1</v>
      </c>
      <c r="J564" s="55"/>
      <c r="K564" s="241"/>
      <c r="L564" s="241">
        <f t="shared" si="9"/>
        <v>0.1</v>
      </c>
      <c r="M564" s="22"/>
    </row>
    <row r="565" spans="1:13" ht="12.75">
      <c r="A565" s="22">
        <v>634</v>
      </c>
      <c r="B565" s="47" t="s">
        <v>875</v>
      </c>
      <c r="C565" s="151" t="s">
        <v>146</v>
      </c>
      <c r="D565" s="55"/>
      <c r="E565" s="107" t="s">
        <v>959</v>
      </c>
      <c r="F565" s="242"/>
      <c r="G565" s="22"/>
      <c r="H565" s="47" t="s">
        <v>719</v>
      </c>
      <c r="I565" s="241">
        <v>0.1</v>
      </c>
      <c r="J565" s="55"/>
      <c r="K565" s="241"/>
      <c r="L565" s="241">
        <f t="shared" si="9"/>
        <v>0.1</v>
      </c>
      <c r="M565" s="22"/>
    </row>
    <row r="566" spans="1:13" ht="12.75">
      <c r="A566" s="22">
        <v>318</v>
      </c>
      <c r="B566" s="47" t="s">
        <v>893</v>
      </c>
      <c r="C566" s="151" t="s">
        <v>894</v>
      </c>
      <c r="D566" s="55"/>
      <c r="E566" s="107" t="s">
        <v>878</v>
      </c>
      <c r="F566" s="242"/>
      <c r="G566" s="22"/>
      <c r="H566" s="47" t="s">
        <v>736</v>
      </c>
      <c r="I566" s="241">
        <v>0.5</v>
      </c>
      <c r="J566" s="55"/>
      <c r="K566" s="241"/>
      <c r="L566" s="241">
        <f t="shared" si="9"/>
        <v>0.5</v>
      </c>
      <c r="M566" s="22"/>
    </row>
    <row r="567" spans="1:13" ht="12.75">
      <c r="A567" s="22">
        <v>111</v>
      </c>
      <c r="B567" s="47" t="s">
        <v>1789</v>
      </c>
      <c r="C567" s="47" t="s">
        <v>343</v>
      </c>
      <c r="D567" s="47"/>
      <c r="E567" s="150" t="s">
        <v>480</v>
      </c>
      <c r="F567" s="242"/>
      <c r="G567" s="48"/>
      <c r="H567" s="241"/>
      <c r="I567" s="47"/>
      <c r="J567" s="47" t="s">
        <v>481</v>
      </c>
      <c r="K567" s="22">
        <v>0.8</v>
      </c>
      <c r="L567" s="241">
        <f t="shared" si="9"/>
        <v>0.8</v>
      </c>
      <c r="M567" s="245"/>
    </row>
    <row r="568" spans="1:13" ht="12.75">
      <c r="A568" s="22">
        <v>251</v>
      </c>
      <c r="B568" s="245" t="s">
        <v>342</v>
      </c>
      <c r="C568" s="94" t="s">
        <v>343</v>
      </c>
      <c r="D568" s="94"/>
      <c r="E568" s="94" t="s">
        <v>219</v>
      </c>
      <c r="F568" s="244"/>
      <c r="G568" s="244"/>
      <c r="H568" s="244"/>
      <c r="I568" s="244"/>
      <c r="J568" s="247" t="s">
        <v>122</v>
      </c>
      <c r="K568" s="249">
        <v>0.6</v>
      </c>
      <c r="L568" s="241">
        <f t="shared" si="9"/>
        <v>0.6</v>
      </c>
      <c r="M568" s="245"/>
    </row>
    <row r="569" spans="1:13" ht="38.25">
      <c r="A569" s="22">
        <v>15</v>
      </c>
      <c r="B569" s="245" t="s">
        <v>147</v>
      </c>
      <c r="C569" s="94" t="s">
        <v>148</v>
      </c>
      <c r="D569" s="55" t="s">
        <v>149</v>
      </c>
      <c r="E569" s="94"/>
      <c r="F569" s="244"/>
      <c r="G569" s="244"/>
      <c r="H569" s="244"/>
      <c r="I569" s="244"/>
      <c r="J569" s="271" t="s">
        <v>2321</v>
      </c>
      <c r="K569" s="249">
        <v>2.3</v>
      </c>
      <c r="L569" s="241">
        <f t="shared" si="9"/>
        <v>2.3</v>
      </c>
      <c r="M569" s="245"/>
    </row>
    <row r="570" spans="1:13" ht="38.25">
      <c r="A570" s="22">
        <v>33</v>
      </c>
      <c r="B570" s="47" t="s">
        <v>2272</v>
      </c>
      <c r="C570" s="47" t="s">
        <v>148</v>
      </c>
      <c r="D570" s="106"/>
      <c r="E570" s="106" t="s">
        <v>287</v>
      </c>
      <c r="F570" s="242"/>
      <c r="G570" s="22"/>
      <c r="H570" s="47"/>
      <c r="I570" s="241"/>
      <c r="J570" s="94" t="s">
        <v>2684</v>
      </c>
      <c r="K570" s="241">
        <v>1.4</v>
      </c>
      <c r="L570" s="241">
        <f t="shared" si="9"/>
        <v>1.4</v>
      </c>
      <c r="M570" s="22"/>
    </row>
    <row r="571" spans="1:13" ht="25.5">
      <c r="A571" s="22">
        <v>336</v>
      </c>
      <c r="B571" s="47" t="s">
        <v>887</v>
      </c>
      <c r="C571" s="151" t="s">
        <v>148</v>
      </c>
      <c r="D571" s="55"/>
      <c r="E571" s="107" t="s">
        <v>878</v>
      </c>
      <c r="F571" s="48"/>
      <c r="G571" s="241"/>
      <c r="H571" s="10" t="s">
        <v>2320</v>
      </c>
      <c r="I571" s="241">
        <f>0.125+0.167</f>
        <v>0.29200000000000004</v>
      </c>
      <c r="J571" s="55"/>
      <c r="K571" s="241"/>
      <c r="L571" s="241">
        <f t="shared" si="9"/>
        <v>0.29200000000000004</v>
      </c>
      <c r="M571" s="22"/>
    </row>
    <row r="572" spans="1:13" ht="12.75">
      <c r="A572" s="22">
        <v>493</v>
      </c>
      <c r="B572" s="47" t="s">
        <v>1153</v>
      </c>
      <c r="C572" s="151" t="s">
        <v>1154</v>
      </c>
      <c r="D572" s="55"/>
      <c r="E572" s="107" t="s">
        <v>1110</v>
      </c>
      <c r="F572" s="242"/>
      <c r="G572" s="22"/>
      <c r="H572" s="47" t="s">
        <v>713</v>
      </c>
      <c r="I572" s="241">
        <v>0.125</v>
      </c>
      <c r="J572" s="55"/>
      <c r="K572" s="241"/>
      <c r="L572" s="241">
        <f t="shared" si="9"/>
        <v>0.125</v>
      </c>
      <c r="M572" s="22"/>
    </row>
    <row r="573" spans="1:13" ht="12.75">
      <c r="A573" s="22">
        <v>494</v>
      </c>
      <c r="B573" s="47" t="s">
        <v>1064</v>
      </c>
      <c r="C573" s="151" t="s">
        <v>148</v>
      </c>
      <c r="D573" s="55"/>
      <c r="E573" s="107" t="s">
        <v>1024</v>
      </c>
      <c r="F573" s="242"/>
      <c r="G573" s="22"/>
      <c r="H573" s="47" t="s">
        <v>713</v>
      </c>
      <c r="I573" s="241">
        <v>0.125</v>
      </c>
      <c r="J573" s="55"/>
      <c r="K573" s="241"/>
      <c r="L573" s="241">
        <f t="shared" si="9"/>
        <v>0.125</v>
      </c>
      <c r="M573" s="22"/>
    </row>
    <row r="574" spans="1:13" ht="12.75">
      <c r="A574" s="22">
        <v>406</v>
      </c>
      <c r="B574" s="47" t="s">
        <v>965</v>
      </c>
      <c r="C574" s="151" t="s">
        <v>351</v>
      </c>
      <c r="D574" s="55"/>
      <c r="E574" s="107" t="s">
        <v>1026</v>
      </c>
      <c r="F574" s="242"/>
      <c r="G574" s="22"/>
      <c r="H574" s="47" t="s">
        <v>729</v>
      </c>
      <c r="I574" s="241">
        <v>0.167</v>
      </c>
      <c r="J574" s="55"/>
      <c r="K574" s="241"/>
      <c r="L574" s="241">
        <f t="shared" si="9"/>
        <v>0.167</v>
      </c>
      <c r="M574" s="22"/>
    </row>
    <row r="575" spans="1:13" ht="12.75">
      <c r="A575" s="22">
        <v>149</v>
      </c>
      <c r="B575" s="47" t="s">
        <v>264</v>
      </c>
      <c r="C575" s="94" t="s">
        <v>265</v>
      </c>
      <c r="D575" s="106"/>
      <c r="E575" s="94" t="s">
        <v>268</v>
      </c>
      <c r="F575" s="248"/>
      <c r="G575" s="244"/>
      <c r="H575" s="55"/>
      <c r="I575" s="110"/>
      <c r="J575" s="247" t="s">
        <v>96</v>
      </c>
      <c r="K575" s="241">
        <v>0.75</v>
      </c>
      <c r="L575" s="241">
        <f t="shared" si="9"/>
        <v>0.75</v>
      </c>
      <c r="M575" s="47"/>
    </row>
    <row r="576" spans="1:13" ht="12.75">
      <c r="A576" s="22">
        <v>319</v>
      </c>
      <c r="B576" s="47" t="s">
        <v>2492</v>
      </c>
      <c r="C576" s="244" t="s">
        <v>868</v>
      </c>
      <c r="D576" s="258" t="s">
        <v>149</v>
      </c>
      <c r="E576" s="94"/>
      <c r="F576" s="260" t="s">
        <v>2493</v>
      </c>
      <c r="G576" s="244">
        <v>0.5</v>
      </c>
      <c r="H576" s="253"/>
      <c r="I576" s="244"/>
      <c r="J576" s="247"/>
      <c r="K576" s="249"/>
      <c r="L576" s="241">
        <f t="shared" si="9"/>
        <v>0.5</v>
      </c>
      <c r="M576" s="245"/>
    </row>
    <row r="577" spans="1:13" ht="12.75">
      <c r="A577" s="22">
        <v>407</v>
      </c>
      <c r="B577" s="47" t="s">
        <v>784</v>
      </c>
      <c r="C577" s="151" t="s">
        <v>868</v>
      </c>
      <c r="D577" s="55"/>
      <c r="E577" s="107" t="s">
        <v>879</v>
      </c>
      <c r="F577" s="48"/>
      <c r="G577" s="241"/>
      <c r="H577" s="47" t="s">
        <v>729</v>
      </c>
      <c r="I577" s="241">
        <v>0.167</v>
      </c>
      <c r="J577" s="55"/>
      <c r="K577" s="241"/>
      <c r="L577" s="241">
        <f t="shared" si="9"/>
        <v>0.167</v>
      </c>
      <c r="M577" s="22"/>
    </row>
    <row r="578" spans="1:13" ht="12.75">
      <c r="A578" s="22">
        <v>635</v>
      </c>
      <c r="B578" s="47" t="s">
        <v>76</v>
      </c>
      <c r="C578" s="151" t="s">
        <v>868</v>
      </c>
      <c r="D578" s="55"/>
      <c r="E578" s="107" t="s">
        <v>734</v>
      </c>
      <c r="F578" s="242"/>
      <c r="G578" s="22"/>
      <c r="H578" s="47" t="s">
        <v>719</v>
      </c>
      <c r="I578" s="241">
        <v>0.1</v>
      </c>
      <c r="J578" s="55"/>
      <c r="K578" s="241"/>
      <c r="L578" s="241">
        <f t="shared" si="9"/>
        <v>0.1</v>
      </c>
      <c r="M578" s="22"/>
    </row>
    <row r="579" spans="1:13" ht="12.75">
      <c r="A579" s="22">
        <v>252</v>
      </c>
      <c r="B579" s="47" t="s">
        <v>335</v>
      </c>
      <c r="C579" s="244" t="s">
        <v>336</v>
      </c>
      <c r="D579" s="258"/>
      <c r="E579" s="94" t="s">
        <v>195</v>
      </c>
      <c r="F579" s="260"/>
      <c r="G579" s="244"/>
      <c r="H579" s="253"/>
      <c r="I579" s="244"/>
      <c r="J579" s="247" t="s">
        <v>122</v>
      </c>
      <c r="K579" s="249">
        <v>0.6</v>
      </c>
      <c r="L579" s="241">
        <f t="shared" si="9"/>
        <v>0.6</v>
      </c>
      <c r="M579" s="245"/>
    </row>
    <row r="580" spans="1:13" ht="12.75">
      <c r="A580" s="22">
        <v>495</v>
      </c>
      <c r="B580" s="47" t="s">
        <v>1077</v>
      </c>
      <c r="C580" s="151" t="s">
        <v>336</v>
      </c>
      <c r="D580" s="55"/>
      <c r="E580" s="107" t="s">
        <v>1074</v>
      </c>
      <c r="F580" s="242"/>
      <c r="G580" s="22"/>
      <c r="H580" s="47" t="s">
        <v>713</v>
      </c>
      <c r="I580" s="241">
        <v>0.125</v>
      </c>
      <c r="J580" s="55"/>
      <c r="K580" s="241"/>
      <c r="L580" s="241">
        <f t="shared" si="9"/>
        <v>0.125</v>
      </c>
      <c r="M580" s="22"/>
    </row>
    <row r="581" spans="1:13" ht="12.75">
      <c r="A581" s="22">
        <v>636</v>
      </c>
      <c r="B581" s="47" t="s">
        <v>908</v>
      </c>
      <c r="C581" s="151" t="s">
        <v>336</v>
      </c>
      <c r="D581" s="55"/>
      <c r="E581" s="107" t="s">
        <v>879</v>
      </c>
      <c r="F581" s="242"/>
      <c r="G581" s="22"/>
      <c r="H581" s="47" t="s">
        <v>719</v>
      </c>
      <c r="I581" s="241">
        <v>0.1</v>
      </c>
      <c r="J581" s="55"/>
      <c r="K581" s="241"/>
      <c r="L581" s="241">
        <f t="shared" si="9"/>
        <v>0.1</v>
      </c>
      <c r="M581" s="22"/>
    </row>
    <row r="582" spans="1:13" ht="12.75">
      <c r="A582" s="22">
        <v>253</v>
      </c>
      <c r="B582" s="245" t="s">
        <v>2230</v>
      </c>
      <c r="C582" s="47" t="s">
        <v>1107</v>
      </c>
      <c r="D582" s="258"/>
      <c r="E582" s="150" t="s">
        <v>116</v>
      </c>
      <c r="F582" s="275"/>
      <c r="G582" s="244"/>
      <c r="H582" s="253"/>
      <c r="I582" s="244"/>
      <c r="J582" s="47" t="s">
        <v>483</v>
      </c>
      <c r="K582" s="249">
        <v>0.6</v>
      </c>
      <c r="L582" s="241">
        <f t="shared" si="9"/>
        <v>0.6</v>
      </c>
      <c r="M582" s="245"/>
    </row>
    <row r="583" spans="1:13" ht="12.75">
      <c r="A583" s="22">
        <v>637</v>
      </c>
      <c r="B583" s="47" t="s">
        <v>1106</v>
      </c>
      <c r="C583" s="151" t="s">
        <v>1107</v>
      </c>
      <c r="D583" s="55"/>
      <c r="E583" s="107" t="s">
        <v>1090</v>
      </c>
      <c r="F583" s="242"/>
      <c r="G583" s="22"/>
      <c r="H583" s="47" t="s">
        <v>719</v>
      </c>
      <c r="I583" s="241">
        <v>0.1</v>
      </c>
      <c r="J583" s="55"/>
      <c r="K583" s="241"/>
      <c r="L583" s="241">
        <f t="shared" si="9"/>
        <v>0.1</v>
      </c>
      <c r="M583" s="22"/>
    </row>
    <row r="584" spans="1:13" ht="12.75">
      <c r="A584" s="22">
        <v>417</v>
      </c>
      <c r="B584" s="107" t="s">
        <v>2289</v>
      </c>
      <c r="C584" s="47" t="s">
        <v>339</v>
      </c>
      <c r="D584" s="107" t="s">
        <v>1495</v>
      </c>
      <c r="E584" s="55"/>
      <c r="F584" s="55"/>
      <c r="G584" s="22"/>
      <c r="H584" s="107" t="s">
        <v>1493</v>
      </c>
      <c r="I584" s="55">
        <v>0.16666666666666666</v>
      </c>
      <c r="J584" s="94"/>
      <c r="K584" s="241"/>
      <c r="L584" s="241">
        <f t="shared" si="9"/>
        <v>0.16666666666666666</v>
      </c>
      <c r="M584" s="22"/>
    </row>
    <row r="585" spans="1:13" ht="12.75">
      <c r="A585" s="22">
        <v>254</v>
      </c>
      <c r="B585" s="47" t="s">
        <v>338</v>
      </c>
      <c r="C585" s="94" t="s">
        <v>339</v>
      </c>
      <c r="D585" s="107"/>
      <c r="E585" s="94" t="s">
        <v>219</v>
      </c>
      <c r="F585" s="260"/>
      <c r="G585" s="244"/>
      <c r="H585" s="244"/>
      <c r="I585" s="247"/>
      <c r="J585" s="247" t="s">
        <v>122</v>
      </c>
      <c r="K585" s="249">
        <v>0.6</v>
      </c>
      <c r="L585" s="241">
        <f t="shared" si="9"/>
        <v>0.6</v>
      </c>
      <c r="M585" s="245"/>
    </row>
    <row r="586" spans="1:13" ht="12.75">
      <c r="A586" s="22">
        <v>320</v>
      </c>
      <c r="B586" s="47" t="s">
        <v>941</v>
      </c>
      <c r="C586" s="151" t="s">
        <v>339</v>
      </c>
      <c r="D586" s="55"/>
      <c r="E586" s="107" t="s">
        <v>988</v>
      </c>
      <c r="F586" s="242"/>
      <c r="G586" s="22"/>
      <c r="H586" s="47" t="s">
        <v>736</v>
      </c>
      <c r="I586" s="241">
        <v>0.5</v>
      </c>
      <c r="J586" s="55"/>
      <c r="K586" s="241"/>
      <c r="L586" s="241">
        <f t="shared" si="9"/>
        <v>0.5</v>
      </c>
      <c r="M586" s="22"/>
    </row>
    <row r="587" spans="1:13" ht="12.75">
      <c r="A587" s="22">
        <v>496</v>
      </c>
      <c r="B587" s="47" t="s">
        <v>288</v>
      </c>
      <c r="C587" s="151" t="s">
        <v>339</v>
      </c>
      <c r="D587" s="55"/>
      <c r="E587" s="107" t="s">
        <v>801</v>
      </c>
      <c r="F587" s="242"/>
      <c r="G587" s="22"/>
      <c r="H587" s="47" t="s">
        <v>713</v>
      </c>
      <c r="I587" s="241">
        <v>0.125</v>
      </c>
      <c r="J587" s="55"/>
      <c r="K587" s="241"/>
      <c r="L587" s="241">
        <f t="shared" si="9"/>
        <v>0.125</v>
      </c>
      <c r="M587" s="22"/>
    </row>
    <row r="588" spans="1:13" ht="12.75">
      <c r="A588" s="22">
        <v>638</v>
      </c>
      <c r="B588" s="47" t="s">
        <v>288</v>
      </c>
      <c r="C588" s="151" t="s">
        <v>339</v>
      </c>
      <c r="D588" s="55"/>
      <c r="E588" s="107" t="s">
        <v>1063</v>
      </c>
      <c r="F588" s="242"/>
      <c r="G588" s="22"/>
      <c r="H588" s="47" t="s">
        <v>719</v>
      </c>
      <c r="I588" s="241">
        <v>0.1</v>
      </c>
      <c r="J588" s="55"/>
      <c r="K588" s="241"/>
      <c r="L588" s="241">
        <f t="shared" si="9"/>
        <v>0.1</v>
      </c>
      <c r="M588" s="22"/>
    </row>
    <row r="589" spans="1:13" ht="12.75">
      <c r="A589" s="22">
        <v>150</v>
      </c>
      <c r="B589" s="47" t="s">
        <v>165</v>
      </c>
      <c r="C589" s="94" t="s">
        <v>166</v>
      </c>
      <c r="D589" s="94" t="s">
        <v>167</v>
      </c>
      <c r="E589" s="251"/>
      <c r="F589" s="244"/>
      <c r="G589" s="244"/>
      <c r="H589" s="244"/>
      <c r="I589" s="244"/>
      <c r="J589" s="244" t="s">
        <v>96</v>
      </c>
      <c r="K589" s="249">
        <v>0.75</v>
      </c>
      <c r="L589" s="241">
        <f t="shared" si="9"/>
        <v>0.75</v>
      </c>
      <c r="M589" s="245"/>
    </row>
    <row r="590" spans="1:13" ht="12.75">
      <c r="A590" s="22">
        <v>30</v>
      </c>
      <c r="B590" s="47" t="s">
        <v>186</v>
      </c>
      <c r="C590" s="138" t="s">
        <v>187</v>
      </c>
      <c r="D590" s="106" t="s">
        <v>188</v>
      </c>
      <c r="E590" s="106"/>
      <c r="F590" s="139"/>
      <c r="G590" s="55"/>
      <c r="H590" s="94"/>
      <c r="I590" s="110"/>
      <c r="J590" s="55" t="s">
        <v>190</v>
      </c>
      <c r="K590" s="241">
        <v>1.5</v>
      </c>
      <c r="L590" s="241">
        <f t="shared" si="9"/>
        <v>1.5</v>
      </c>
      <c r="M590" s="47"/>
    </row>
    <row r="591" spans="1:13" ht="12.75">
      <c r="A591" s="22">
        <v>255</v>
      </c>
      <c r="B591" s="47" t="s">
        <v>1833</v>
      </c>
      <c r="C591" s="47" t="s">
        <v>187</v>
      </c>
      <c r="D591" s="106"/>
      <c r="E591" s="150" t="s">
        <v>485</v>
      </c>
      <c r="F591" s="139"/>
      <c r="G591" s="55"/>
      <c r="H591" s="55"/>
      <c r="I591" s="110"/>
      <c r="J591" s="47" t="s">
        <v>483</v>
      </c>
      <c r="K591" s="249">
        <v>0.6</v>
      </c>
      <c r="L591" s="241">
        <f t="shared" si="9"/>
        <v>0.6</v>
      </c>
      <c r="M591" s="47"/>
    </row>
    <row r="592" spans="1:13" ht="12.75">
      <c r="A592" s="22">
        <v>321</v>
      </c>
      <c r="B592" s="47" t="s">
        <v>989</v>
      </c>
      <c r="C592" s="151" t="s">
        <v>187</v>
      </c>
      <c r="D592" s="55"/>
      <c r="E592" s="107" t="s">
        <v>959</v>
      </c>
      <c r="F592" s="242"/>
      <c r="G592" s="22"/>
      <c r="H592" s="47" t="s">
        <v>736</v>
      </c>
      <c r="I592" s="241">
        <v>0.5</v>
      </c>
      <c r="J592" s="55"/>
      <c r="K592" s="241"/>
      <c r="L592" s="241">
        <f t="shared" si="9"/>
        <v>0.5</v>
      </c>
      <c r="M592" s="22"/>
    </row>
    <row r="593" spans="1:13" ht="12.75">
      <c r="A593" s="22">
        <v>74</v>
      </c>
      <c r="B593" s="245" t="s">
        <v>108</v>
      </c>
      <c r="C593" s="138" t="s">
        <v>28</v>
      </c>
      <c r="D593" s="258" t="s">
        <v>106</v>
      </c>
      <c r="E593" s="106"/>
      <c r="F593" s="139"/>
      <c r="G593" s="55"/>
      <c r="H593" s="55"/>
      <c r="I593" s="110"/>
      <c r="J593" s="244" t="s">
        <v>110</v>
      </c>
      <c r="K593" s="259">
        <v>1</v>
      </c>
      <c r="L593" s="241">
        <f t="shared" si="9"/>
        <v>1</v>
      </c>
      <c r="M593" s="47"/>
    </row>
    <row r="594" spans="1:13" ht="12.75">
      <c r="A594" s="22">
        <v>75</v>
      </c>
      <c r="B594" s="47" t="s">
        <v>109</v>
      </c>
      <c r="C594" s="244" t="s">
        <v>28</v>
      </c>
      <c r="D594" s="258" t="s">
        <v>106</v>
      </c>
      <c r="E594" s="258"/>
      <c r="F594" s="253"/>
      <c r="G594" s="244"/>
      <c r="H594" s="244"/>
      <c r="I594" s="244"/>
      <c r="J594" s="244" t="s">
        <v>110</v>
      </c>
      <c r="K594" s="259">
        <v>1</v>
      </c>
      <c r="L594" s="241">
        <f t="shared" si="9"/>
        <v>1</v>
      </c>
      <c r="M594" s="245"/>
    </row>
    <row r="595" spans="1:13" ht="12.75">
      <c r="A595" s="22">
        <v>261</v>
      </c>
      <c r="B595" s="47" t="s">
        <v>303</v>
      </c>
      <c r="C595" s="138" t="s">
        <v>28</v>
      </c>
      <c r="D595" s="106" t="s">
        <v>304</v>
      </c>
      <c r="E595" s="106"/>
      <c r="F595" s="139"/>
      <c r="G595" s="55"/>
      <c r="H595" s="55"/>
      <c r="I595" s="110"/>
      <c r="J595" s="247" t="s">
        <v>122</v>
      </c>
      <c r="K595" s="241">
        <v>0.6</v>
      </c>
      <c r="L595" s="241">
        <f t="shared" si="9"/>
        <v>0.6</v>
      </c>
      <c r="M595" s="47"/>
    </row>
    <row r="596" spans="1:13" ht="12.75">
      <c r="A596" s="22">
        <v>257</v>
      </c>
      <c r="B596" s="47" t="s">
        <v>156</v>
      </c>
      <c r="C596" s="244" t="s">
        <v>28</v>
      </c>
      <c r="D596" s="94" t="s">
        <v>153</v>
      </c>
      <c r="E596" s="258"/>
      <c r="F596" s="260"/>
      <c r="G596" s="244"/>
      <c r="H596" s="253"/>
      <c r="I596" s="244"/>
      <c r="J596" s="247" t="s">
        <v>122</v>
      </c>
      <c r="K596" s="249">
        <v>0.6</v>
      </c>
      <c r="L596" s="241">
        <f t="shared" si="9"/>
        <v>0.6</v>
      </c>
      <c r="M596" s="245"/>
    </row>
    <row r="597" spans="1:13" ht="12.75">
      <c r="A597" s="22">
        <v>324</v>
      </c>
      <c r="B597" s="107" t="s">
        <v>1716</v>
      </c>
      <c r="C597" s="47" t="s">
        <v>28</v>
      </c>
      <c r="D597" s="107" t="s">
        <v>1495</v>
      </c>
      <c r="E597" s="55"/>
      <c r="F597" s="55"/>
      <c r="G597" s="22"/>
      <c r="H597" s="107" t="s">
        <v>1491</v>
      </c>
      <c r="I597" s="55">
        <v>0.5</v>
      </c>
      <c r="J597" s="94"/>
      <c r="K597" s="241"/>
      <c r="L597" s="241">
        <f t="shared" si="9"/>
        <v>0.5</v>
      </c>
      <c r="M597" s="22"/>
    </row>
    <row r="598" spans="1:13" ht="12.75">
      <c r="A598" s="22">
        <v>151</v>
      </c>
      <c r="B598" s="282" t="s">
        <v>133</v>
      </c>
      <c r="C598" s="154" t="s">
        <v>28</v>
      </c>
      <c r="D598" s="154"/>
      <c r="E598" s="94" t="s">
        <v>270</v>
      </c>
      <c r="F598" s="219"/>
      <c r="G598" s="219"/>
      <c r="H598" s="154"/>
      <c r="I598" s="219"/>
      <c r="J598" s="247" t="s">
        <v>96</v>
      </c>
      <c r="K598" s="241">
        <v>0.75</v>
      </c>
      <c r="L598" s="241">
        <f t="shared" si="9"/>
        <v>0.75</v>
      </c>
      <c r="M598" s="282"/>
    </row>
    <row r="599" spans="1:13" ht="25.5">
      <c r="A599" s="22">
        <v>152</v>
      </c>
      <c r="B599" s="47" t="s">
        <v>1065</v>
      </c>
      <c r="C599" s="151" t="s">
        <v>28</v>
      </c>
      <c r="D599" s="55"/>
      <c r="E599" s="107" t="s">
        <v>1026</v>
      </c>
      <c r="F599" s="242"/>
      <c r="G599" s="22"/>
      <c r="H599" s="10" t="s">
        <v>2323</v>
      </c>
      <c r="I599" s="241">
        <v>0.75</v>
      </c>
      <c r="J599" s="55"/>
      <c r="K599" s="241"/>
      <c r="L599" s="241">
        <f aca="true" t="shared" si="10" ref="L599:L645">K599+I599+G599</f>
        <v>0.75</v>
      </c>
      <c r="M599" s="22"/>
    </row>
    <row r="600" spans="1:13" ht="12.75">
      <c r="A600" s="22">
        <v>153</v>
      </c>
      <c r="B600" s="245" t="s">
        <v>168</v>
      </c>
      <c r="C600" s="94" t="s">
        <v>28</v>
      </c>
      <c r="D600" s="55"/>
      <c r="E600" s="94" t="s">
        <v>169</v>
      </c>
      <c r="F600" s="252"/>
      <c r="G600" s="244"/>
      <c r="H600" s="244"/>
      <c r="I600" s="247"/>
      <c r="J600" s="244" t="s">
        <v>96</v>
      </c>
      <c r="K600" s="249">
        <v>0.75</v>
      </c>
      <c r="L600" s="241">
        <f t="shared" si="10"/>
        <v>0.75</v>
      </c>
      <c r="M600" s="245"/>
    </row>
    <row r="601" spans="1:13" ht="12.75">
      <c r="A601" s="22">
        <v>158</v>
      </c>
      <c r="B601" s="245" t="s">
        <v>228</v>
      </c>
      <c r="C601" s="138" t="s">
        <v>28</v>
      </c>
      <c r="D601" s="106"/>
      <c r="E601" s="106" t="s">
        <v>185</v>
      </c>
      <c r="F601" s="139"/>
      <c r="G601" s="55"/>
      <c r="H601" s="107" t="s">
        <v>1486</v>
      </c>
      <c r="I601" s="110">
        <v>0.1</v>
      </c>
      <c r="J601" s="247" t="s">
        <v>122</v>
      </c>
      <c r="K601" s="249">
        <v>0.6</v>
      </c>
      <c r="L601" s="241">
        <f t="shared" si="10"/>
        <v>0.7</v>
      </c>
      <c r="M601" s="47"/>
    </row>
    <row r="602" spans="1:13" ht="12.75">
      <c r="A602" s="22">
        <v>256</v>
      </c>
      <c r="B602" s="47" t="s">
        <v>2234</v>
      </c>
      <c r="C602" s="47" t="s">
        <v>28</v>
      </c>
      <c r="D602" s="55"/>
      <c r="E602" s="150" t="s">
        <v>118</v>
      </c>
      <c r="F602" s="248"/>
      <c r="G602" s="244"/>
      <c r="H602" s="244"/>
      <c r="I602" s="244"/>
      <c r="J602" s="47" t="s">
        <v>483</v>
      </c>
      <c r="K602" s="249">
        <v>0.6</v>
      </c>
      <c r="L602" s="241">
        <f t="shared" si="10"/>
        <v>0.6</v>
      </c>
      <c r="M602" s="245"/>
    </row>
    <row r="603" spans="1:13" ht="12.75">
      <c r="A603" s="22">
        <v>258</v>
      </c>
      <c r="B603" s="47" t="s">
        <v>143</v>
      </c>
      <c r="C603" s="94" t="s">
        <v>28</v>
      </c>
      <c r="D603" s="55"/>
      <c r="E603" s="94" t="s">
        <v>195</v>
      </c>
      <c r="F603" s="260"/>
      <c r="G603" s="244"/>
      <c r="H603" s="244"/>
      <c r="I603" s="247"/>
      <c r="J603" s="247" t="s">
        <v>122</v>
      </c>
      <c r="K603" s="249">
        <v>0.6</v>
      </c>
      <c r="L603" s="241">
        <f t="shared" si="10"/>
        <v>0.6</v>
      </c>
      <c r="M603" s="245"/>
    </row>
    <row r="604" spans="1:13" ht="12.75">
      <c r="A604" s="22">
        <v>259</v>
      </c>
      <c r="B604" s="245" t="s">
        <v>274</v>
      </c>
      <c r="C604" s="244" t="s">
        <v>28</v>
      </c>
      <c r="D604" s="244"/>
      <c r="E604" s="94" t="s">
        <v>195</v>
      </c>
      <c r="F604" s="244"/>
      <c r="G604" s="244"/>
      <c r="H604" s="244"/>
      <c r="I604" s="244"/>
      <c r="J604" s="247" t="s">
        <v>122</v>
      </c>
      <c r="K604" s="249">
        <v>0.6</v>
      </c>
      <c r="L604" s="241">
        <f t="shared" si="10"/>
        <v>0.6</v>
      </c>
      <c r="M604" s="245"/>
    </row>
    <row r="605" spans="1:13" ht="12.75">
      <c r="A605" s="22">
        <v>260</v>
      </c>
      <c r="B605" s="47" t="s">
        <v>344</v>
      </c>
      <c r="C605" s="94" t="s">
        <v>28</v>
      </c>
      <c r="D605" s="94"/>
      <c r="E605" s="94" t="s">
        <v>178</v>
      </c>
      <c r="F605" s="268"/>
      <c r="G605" s="244"/>
      <c r="H605" s="244"/>
      <c r="I605" s="244"/>
      <c r="J605" s="247" t="s">
        <v>122</v>
      </c>
      <c r="K605" s="249">
        <v>0.6</v>
      </c>
      <c r="L605" s="241">
        <f t="shared" si="10"/>
        <v>0.6</v>
      </c>
      <c r="M605" s="245"/>
    </row>
    <row r="606" spans="1:13" ht="12.75">
      <c r="A606" s="22">
        <v>262</v>
      </c>
      <c r="B606" s="47" t="s">
        <v>285</v>
      </c>
      <c r="C606" s="94" t="s">
        <v>28</v>
      </c>
      <c r="D606" s="94"/>
      <c r="E606" s="94" t="s">
        <v>195</v>
      </c>
      <c r="F606" s="252"/>
      <c r="G606" s="253"/>
      <c r="H606" s="244"/>
      <c r="I606" s="255"/>
      <c r="J606" s="247" t="s">
        <v>122</v>
      </c>
      <c r="K606" s="249">
        <v>0.6</v>
      </c>
      <c r="L606" s="241">
        <f t="shared" si="10"/>
        <v>0.6</v>
      </c>
      <c r="M606" s="245"/>
    </row>
    <row r="607" spans="1:13" ht="12.75">
      <c r="A607" s="22">
        <v>322</v>
      </c>
      <c r="B607" s="47" t="s">
        <v>1161</v>
      </c>
      <c r="C607" s="151" t="s">
        <v>28</v>
      </c>
      <c r="D607" s="55"/>
      <c r="E607" s="138" t="s">
        <v>1110</v>
      </c>
      <c r="F607" s="242"/>
      <c r="G607" s="22"/>
      <c r="H607" s="47" t="s">
        <v>736</v>
      </c>
      <c r="I607" s="241">
        <v>0.5</v>
      </c>
      <c r="J607" s="55"/>
      <c r="K607" s="241"/>
      <c r="L607" s="241">
        <f t="shared" si="10"/>
        <v>0.5</v>
      </c>
      <c r="M607" s="22"/>
    </row>
    <row r="608" spans="1:13" ht="12.75">
      <c r="A608" s="22">
        <v>323</v>
      </c>
      <c r="B608" s="47" t="s">
        <v>1162</v>
      </c>
      <c r="C608" s="151" t="s">
        <v>28</v>
      </c>
      <c r="D608" s="55"/>
      <c r="E608" s="138" t="s">
        <v>1110</v>
      </c>
      <c r="F608" s="242"/>
      <c r="G608" s="22"/>
      <c r="H608" s="47" t="s">
        <v>736</v>
      </c>
      <c r="I608" s="241">
        <v>0.5</v>
      </c>
      <c r="J608" s="55"/>
      <c r="K608" s="241"/>
      <c r="L608" s="241">
        <f t="shared" si="10"/>
        <v>0.5</v>
      </c>
      <c r="M608" s="22"/>
    </row>
    <row r="609" spans="1:13" ht="25.5">
      <c r="A609" s="22">
        <v>339</v>
      </c>
      <c r="B609" s="107" t="s">
        <v>1988</v>
      </c>
      <c r="C609" s="47" t="s">
        <v>28</v>
      </c>
      <c r="D609" s="106"/>
      <c r="E609" s="107" t="s">
        <v>734</v>
      </c>
      <c r="F609" s="55"/>
      <c r="G609" s="22"/>
      <c r="H609" s="257" t="s">
        <v>2322</v>
      </c>
      <c r="I609" s="55">
        <v>0.267</v>
      </c>
      <c r="J609" s="94"/>
      <c r="K609" s="241"/>
      <c r="L609" s="241">
        <f t="shared" si="10"/>
        <v>0.267</v>
      </c>
      <c r="M609" s="22"/>
    </row>
    <row r="610" spans="1:13" ht="12.75">
      <c r="A610" s="22">
        <v>376</v>
      </c>
      <c r="B610" s="47" t="s">
        <v>1014</v>
      </c>
      <c r="C610" s="151" t="s">
        <v>1015</v>
      </c>
      <c r="D610" s="55"/>
      <c r="E610" s="107" t="s">
        <v>734</v>
      </c>
      <c r="F610" s="242"/>
      <c r="G610" s="22"/>
      <c r="H610" s="47" t="s">
        <v>802</v>
      </c>
      <c r="I610" s="241">
        <v>0.25</v>
      </c>
      <c r="J610" s="55"/>
      <c r="K610" s="241"/>
      <c r="L610" s="241">
        <f t="shared" si="10"/>
        <v>0.25</v>
      </c>
      <c r="M610" s="22"/>
    </row>
    <row r="611" spans="1:13" ht="12.75">
      <c r="A611" s="22">
        <v>377</v>
      </c>
      <c r="B611" s="47" t="s">
        <v>222</v>
      </c>
      <c r="C611" s="151" t="s">
        <v>28</v>
      </c>
      <c r="D611" s="55"/>
      <c r="E611" s="107" t="s">
        <v>1063</v>
      </c>
      <c r="F611" s="242"/>
      <c r="G611" s="22"/>
      <c r="H611" s="47" t="s">
        <v>802</v>
      </c>
      <c r="I611" s="241">
        <v>0.25</v>
      </c>
      <c r="J611" s="55"/>
      <c r="K611" s="241"/>
      <c r="L611" s="241">
        <f t="shared" si="10"/>
        <v>0.25</v>
      </c>
      <c r="M611" s="22"/>
    </row>
    <row r="612" spans="1:13" ht="12.75">
      <c r="A612" s="22">
        <v>497</v>
      </c>
      <c r="B612" s="47" t="s">
        <v>997</v>
      </c>
      <c r="C612" s="151" t="s">
        <v>28</v>
      </c>
      <c r="D612" s="55"/>
      <c r="E612" s="107" t="s">
        <v>988</v>
      </c>
      <c r="F612" s="242"/>
      <c r="G612" s="22"/>
      <c r="H612" s="47" t="s">
        <v>713</v>
      </c>
      <c r="I612" s="241">
        <v>0.125</v>
      </c>
      <c r="J612" s="55"/>
      <c r="K612" s="241"/>
      <c r="L612" s="241">
        <f t="shared" si="10"/>
        <v>0.125</v>
      </c>
      <c r="M612" s="22"/>
    </row>
    <row r="613" spans="1:13" ht="12.75">
      <c r="A613" s="22">
        <v>498</v>
      </c>
      <c r="B613" s="47" t="s">
        <v>1053</v>
      </c>
      <c r="C613" s="151" t="s">
        <v>28</v>
      </c>
      <c r="D613" s="55"/>
      <c r="E613" s="107" t="s">
        <v>1026</v>
      </c>
      <c r="F613" s="242"/>
      <c r="G613" s="22"/>
      <c r="H613" s="47" t="s">
        <v>713</v>
      </c>
      <c r="I613" s="241">
        <v>0.125</v>
      </c>
      <c r="J613" s="55"/>
      <c r="K613" s="241"/>
      <c r="L613" s="241">
        <f t="shared" si="10"/>
        <v>0.125</v>
      </c>
      <c r="M613" s="22"/>
    </row>
    <row r="614" spans="1:13" ht="12.75">
      <c r="A614" s="22">
        <v>499</v>
      </c>
      <c r="B614" s="47" t="s">
        <v>816</v>
      </c>
      <c r="C614" s="151" t="s">
        <v>28</v>
      </c>
      <c r="D614" s="55"/>
      <c r="E614" s="107" t="s">
        <v>881</v>
      </c>
      <c r="F614" s="242"/>
      <c r="G614" s="22"/>
      <c r="H614" s="47" t="s">
        <v>713</v>
      </c>
      <c r="I614" s="241">
        <v>0.125</v>
      </c>
      <c r="J614" s="55"/>
      <c r="K614" s="241"/>
      <c r="L614" s="241">
        <f t="shared" si="10"/>
        <v>0.125</v>
      </c>
      <c r="M614" s="22"/>
    </row>
    <row r="615" spans="1:13" ht="12.75">
      <c r="A615" s="22">
        <v>500</v>
      </c>
      <c r="B615" s="47" t="s">
        <v>816</v>
      </c>
      <c r="C615" s="151" t="s">
        <v>28</v>
      </c>
      <c r="D615" s="55"/>
      <c r="E615" s="107" t="s">
        <v>881</v>
      </c>
      <c r="F615" s="242"/>
      <c r="G615" s="22"/>
      <c r="H615" s="47" t="s">
        <v>713</v>
      </c>
      <c r="I615" s="241">
        <v>0.125</v>
      </c>
      <c r="J615" s="55"/>
      <c r="K615" s="241"/>
      <c r="L615" s="241">
        <f t="shared" si="10"/>
        <v>0.125</v>
      </c>
      <c r="M615" s="22"/>
    </row>
    <row r="616" spans="1:13" ht="12.75">
      <c r="A616" s="22">
        <v>501</v>
      </c>
      <c r="B616" s="47" t="s">
        <v>133</v>
      </c>
      <c r="C616" s="151" t="s">
        <v>28</v>
      </c>
      <c r="D616" s="55"/>
      <c r="E616" s="107" t="s">
        <v>881</v>
      </c>
      <c r="F616" s="242"/>
      <c r="G616" s="22"/>
      <c r="H616" s="47" t="s">
        <v>713</v>
      </c>
      <c r="I616" s="241">
        <v>0.125</v>
      </c>
      <c r="J616" s="55"/>
      <c r="K616" s="241"/>
      <c r="L616" s="241">
        <f t="shared" si="10"/>
        <v>0.125</v>
      </c>
      <c r="M616" s="22"/>
    </row>
    <row r="617" spans="1:13" ht="12.75">
      <c r="A617" s="22">
        <v>502</v>
      </c>
      <c r="B617" s="47" t="s">
        <v>1065</v>
      </c>
      <c r="C617" s="151" t="s">
        <v>28</v>
      </c>
      <c r="D617" s="55"/>
      <c r="E617" s="107" t="s">
        <v>1024</v>
      </c>
      <c r="F617" s="242"/>
      <c r="G617" s="22"/>
      <c r="H617" s="47" t="s">
        <v>713</v>
      </c>
      <c r="I617" s="241">
        <v>0.125</v>
      </c>
      <c r="J617" s="55"/>
      <c r="K617" s="241"/>
      <c r="L617" s="241">
        <f t="shared" si="10"/>
        <v>0.125</v>
      </c>
      <c r="M617" s="22"/>
    </row>
    <row r="618" spans="1:13" ht="12.75">
      <c r="A618" s="22">
        <v>639</v>
      </c>
      <c r="B618" s="47" t="s">
        <v>625</v>
      </c>
      <c r="C618" s="151" t="s">
        <v>28</v>
      </c>
      <c r="D618" s="55"/>
      <c r="E618" s="107" t="s">
        <v>1024</v>
      </c>
      <c r="F618" s="242"/>
      <c r="G618" s="22"/>
      <c r="H618" s="47" t="s">
        <v>719</v>
      </c>
      <c r="I618" s="241">
        <v>0.1</v>
      </c>
      <c r="J618" s="55"/>
      <c r="K618" s="241"/>
      <c r="L618" s="241">
        <f t="shared" si="10"/>
        <v>0.1</v>
      </c>
      <c r="M618" s="22"/>
    </row>
    <row r="619" spans="1:13" ht="12.75">
      <c r="A619" s="22">
        <v>640</v>
      </c>
      <c r="B619" s="47" t="s">
        <v>1007</v>
      </c>
      <c r="C619" s="151" t="s">
        <v>28</v>
      </c>
      <c r="D619" s="55"/>
      <c r="E619" s="107" t="s">
        <v>734</v>
      </c>
      <c r="F619" s="242"/>
      <c r="G619" s="22"/>
      <c r="H619" s="47" t="s">
        <v>719</v>
      </c>
      <c r="I619" s="241">
        <v>0.1</v>
      </c>
      <c r="J619" s="55"/>
      <c r="K619" s="241"/>
      <c r="L619" s="241">
        <f t="shared" si="10"/>
        <v>0.1</v>
      </c>
      <c r="M619" s="22"/>
    </row>
    <row r="620" spans="1:13" ht="12.75">
      <c r="A620" s="22">
        <v>641</v>
      </c>
      <c r="B620" s="47" t="s">
        <v>1108</v>
      </c>
      <c r="C620" s="151" t="s">
        <v>28</v>
      </c>
      <c r="D620" s="55"/>
      <c r="E620" s="107" t="s">
        <v>1090</v>
      </c>
      <c r="F620" s="242"/>
      <c r="G620" s="22"/>
      <c r="H620" s="47" t="s">
        <v>719</v>
      </c>
      <c r="I620" s="241">
        <v>0.1</v>
      </c>
      <c r="J620" s="55"/>
      <c r="K620" s="241"/>
      <c r="L620" s="241">
        <f t="shared" si="10"/>
        <v>0.1</v>
      </c>
      <c r="M620" s="22"/>
    </row>
    <row r="621" spans="1:13" ht="12.75">
      <c r="A621" s="22">
        <v>642</v>
      </c>
      <c r="B621" s="47" t="s">
        <v>549</v>
      </c>
      <c r="C621" s="151" t="s">
        <v>28</v>
      </c>
      <c r="D621" s="55"/>
      <c r="E621" s="107" t="s">
        <v>879</v>
      </c>
      <c r="F621" s="242"/>
      <c r="G621" s="22"/>
      <c r="H621" s="47" t="s">
        <v>719</v>
      </c>
      <c r="I621" s="241">
        <v>0.1</v>
      </c>
      <c r="J621" s="55"/>
      <c r="K621" s="241"/>
      <c r="L621" s="241">
        <f t="shared" si="10"/>
        <v>0.1</v>
      </c>
      <c r="M621" s="22"/>
    </row>
    <row r="622" spans="1:13" ht="12.75">
      <c r="A622" s="22">
        <v>643</v>
      </c>
      <c r="B622" s="107" t="s">
        <v>1716</v>
      </c>
      <c r="C622" s="47" t="s">
        <v>28</v>
      </c>
      <c r="D622" s="55"/>
      <c r="E622" s="107" t="s">
        <v>1487</v>
      </c>
      <c r="F622" s="55"/>
      <c r="G622" s="22"/>
      <c r="H622" s="107" t="s">
        <v>1486</v>
      </c>
      <c r="I622" s="55">
        <v>0.1</v>
      </c>
      <c r="J622" s="94"/>
      <c r="K622" s="241"/>
      <c r="L622" s="241">
        <f t="shared" si="10"/>
        <v>0.1</v>
      </c>
      <c r="M622" s="22"/>
    </row>
    <row r="623" spans="1:13" ht="25.5">
      <c r="A623" s="22">
        <v>325</v>
      </c>
      <c r="B623" s="10" t="s">
        <v>2263</v>
      </c>
      <c r="C623" s="47" t="s">
        <v>1754</v>
      </c>
      <c r="D623" s="94" t="s">
        <v>2324</v>
      </c>
      <c r="E623" s="94"/>
      <c r="F623" s="260"/>
      <c r="G623" s="244"/>
      <c r="H623" s="94" t="s">
        <v>575</v>
      </c>
      <c r="I623" s="110">
        <v>0.5</v>
      </c>
      <c r="J623" s="244"/>
      <c r="K623" s="249"/>
      <c r="L623" s="241">
        <f t="shared" si="10"/>
        <v>0.5</v>
      </c>
      <c r="M623" s="245"/>
    </row>
    <row r="624" spans="1:13" ht="12.75">
      <c r="A624" s="22">
        <v>326</v>
      </c>
      <c r="B624" s="47" t="s">
        <v>954</v>
      </c>
      <c r="C624" s="151" t="s">
        <v>773</v>
      </c>
      <c r="D624" s="55"/>
      <c r="E624" s="107" t="s">
        <v>920</v>
      </c>
      <c r="F624" s="242"/>
      <c r="G624" s="22"/>
      <c r="H624" s="47" t="s">
        <v>736</v>
      </c>
      <c r="I624" s="241">
        <v>0.5</v>
      </c>
      <c r="J624" s="55"/>
      <c r="K624" s="241"/>
      <c r="L624" s="241">
        <f t="shared" si="10"/>
        <v>0.5</v>
      </c>
      <c r="M624" s="22"/>
    </row>
    <row r="625" spans="1:13" ht="12.75">
      <c r="A625" s="22">
        <v>644</v>
      </c>
      <c r="B625" s="47" t="s">
        <v>950</v>
      </c>
      <c r="C625" s="151" t="s">
        <v>773</v>
      </c>
      <c r="D625" s="55"/>
      <c r="E625" s="107" t="s">
        <v>920</v>
      </c>
      <c r="F625" s="242"/>
      <c r="G625" s="22"/>
      <c r="H625" s="47" t="s">
        <v>719</v>
      </c>
      <c r="I625" s="241">
        <v>0.1</v>
      </c>
      <c r="J625" s="55"/>
      <c r="K625" s="241"/>
      <c r="L625" s="241">
        <f t="shared" si="10"/>
        <v>0.1</v>
      </c>
      <c r="M625" s="22"/>
    </row>
    <row r="626" spans="1:13" ht="12.75">
      <c r="A626" s="22">
        <v>645</v>
      </c>
      <c r="B626" s="47" t="s">
        <v>986</v>
      </c>
      <c r="C626" s="151" t="s">
        <v>773</v>
      </c>
      <c r="D626" s="55"/>
      <c r="E626" s="107" t="s">
        <v>959</v>
      </c>
      <c r="F626" s="242"/>
      <c r="G626" s="22"/>
      <c r="H626" s="47" t="s">
        <v>719</v>
      </c>
      <c r="I626" s="241">
        <v>0.1</v>
      </c>
      <c r="J626" s="55"/>
      <c r="K626" s="241"/>
      <c r="L626" s="241">
        <f t="shared" si="10"/>
        <v>0.1</v>
      </c>
      <c r="M626" s="22"/>
    </row>
    <row r="627" spans="1:13" ht="12.75">
      <c r="A627" s="22">
        <v>263</v>
      </c>
      <c r="B627" s="157" t="s">
        <v>2024</v>
      </c>
      <c r="C627" s="47" t="s">
        <v>1685</v>
      </c>
      <c r="D627" s="55"/>
      <c r="E627" s="150" t="s">
        <v>484</v>
      </c>
      <c r="F627" s="260"/>
      <c r="G627" s="244"/>
      <c r="H627" s="244"/>
      <c r="I627" s="247"/>
      <c r="J627" s="47" t="s">
        <v>483</v>
      </c>
      <c r="K627" s="249">
        <v>0.6</v>
      </c>
      <c r="L627" s="241">
        <f t="shared" si="10"/>
        <v>0.6</v>
      </c>
      <c r="M627" s="261"/>
    </row>
    <row r="628" spans="1:13" ht="12.75">
      <c r="A628" s="22">
        <v>76</v>
      </c>
      <c r="B628" s="107" t="s">
        <v>1741</v>
      </c>
      <c r="C628" s="47" t="s">
        <v>244</v>
      </c>
      <c r="D628" s="107" t="s">
        <v>1494</v>
      </c>
      <c r="E628" s="55"/>
      <c r="F628" s="55"/>
      <c r="G628" s="22"/>
      <c r="H628" s="107" t="s">
        <v>1512</v>
      </c>
      <c r="I628" s="55">
        <v>1</v>
      </c>
      <c r="J628" s="94"/>
      <c r="K628" s="241"/>
      <c r="L628" s="241">
        <f t="shared" si="10"/>
        <v>1</v>
      </c>
      <c r="M628" s="22"/>
    </row>
    <row r="629" spans="1:13" ht="12.75">
      <c r="A629" s="22">
        <v>9</v>
      </c>
      <c r="B629" s="47" t="s">
        <v>243</v>
      </c>
      <c r="C629" s="94" t="s">
        <v>244</v>
      </c>
      <c r="D629" s="94"/>
      <c r="E629" s="253" t="s">
        <v>225</v>
      </c>
      <c r="F629" s="248" t="s">
        <v>700</v>
      </c>
      <c r="G629" s="244">
        <v>1.5</v>
      </c>
      <c r="H629" s="253"/>
      <c r="I629" s="247"/>
      <c r="J629" s="244" t="s">
        <v>245</v>
      </c>
      <c r="K629" s="249">
        <v>1.33</v>
      </c>
      <c r="L629" s="241">
        <f t="shared" si="10"/>
        <v>2.83</v>
      </c>
      <c r="M629" s="245"/>
    </row>
    <row r="630" spans="1:13" ht="12.75">
      <c r="A630" s="22">
        <v>159</v>
      </c>
      <c r="B630" s="47" t="s">
        <v>278</v>
      </c>
      <c r="C630" s="94" t="s">
        <v>244</v>
      </c>
      <c r="D630" s="94"/>
      <c r="E630" s="106" t="s">
        <v>185</v>
      </c>
      <c r="F630" s="260"/>
      <c r="G630" s="244"/>
      <c r="H630" s="107" t="s">
        <v>1486</v>
      </c>
      <c r="I630" s="247">
        <v>0.1</v>
      </c>
      <c r="J630" s="247" t="s">
        <v>122</v>
      </c>
      <c r="K630" s="249">
        <v>0.6</v>
      </c>
      <c r="L630" s="241">
        <f t="shared" si="10"/>
        <v>0.7</v>
      </c>
      <c r="M630" s="245"/>
    </row>
    <row r="631" spans="1:13" ht="12.75">
      <c r="A631" s="22">
        <v>327</v>
      </c>
      <c r="B631" s="47" t="s">
        <v>1099</v>
      </c>
      <c r="C631" s="151" t="s">
        <v>244</v>
      </c>
      <c r="D631" s="55"/>
      <c r="E631" s="107" t="s">
        <v>1074</v>
      </c>
      <c r="F631" s="242"/>
      <c r="G631" s="22"/>
      <c r="H631" s="47" t="s">
        <v>736</v>
      </c>
      <c r="I631" s="241">
        <v>0.5</v>
      </c>
      <c r="J631" s="55"/>
      <c r="K631" s="241"/>
      <c r="L631" s="241">
        <f t="shared" si="10"/>
        <v>0.5</v>
      </c>
      <c r="M631" s="22"/>
    </row>
    <row r="632" spans="1:13" ht="12.75">
      <c r="A632" s="22">
        <v>503</v>
      </c>
      <c r="B632" s="47" t="s">
        <v>936</v>
      </c>
      <c r="C632" s="151" t="s">
        <v>244</v>
      </c>
      <c r="D632" s="55"/>
      <c r="E632" s="107" t="s">
        <v>926</v>
      </c>
      <c r="F632" s="242"/>
      <c r="G632" s="22"/>
      <c r="H632" s="47" t="s">
        <v>713</v>
      </c>
      <c r="I632" s="241">
        <v>0.125</v>
      </c>
      <c r="J632" s="55"/>
      <c r="K632" s="241"/>
      <c r="L632" s="241">
        <f t="shared" si="10"/>
        <v>0.125</v>
      </c>
      <c r="M632" s="22"/>
    </row>
    <row r="633" spans="1:13" ht="12.75">
      <c r="A633" s="22">
        <v>646</v>
      </c>
      <c r="B633" s="47" t="s">
        <v>961</v>
      </c>
      <c r="C633" s="151" t="s">
        <v>244</v>
      </c>
      <c r="D633" s="55"/>
      <c r="E633" s="107" t="s">
        <v>801</v>
      </c>
      <c r="F633" s="242"/>
      <c r="G633" s="22"/>
      <c r="H633" s="47" t="s">
        <v>719</v>
      </c>
      <c r="I633" s="241">
        <v>0.1</v>
      </c>
      <c r="J633" s="55"/>
      <c r="K633" s="241"/>
      <c r="L633" s="241">
        <f t="shared" si="10"/>
        <v>0.1</v>
      </c>
      <c r="M633" s="22"/>
    </row>
    <row r="634" spans="1:13" ht="12.75">
      <c r="A634" s="22">
        <v>647</v>
      </c>
      <c r="B634" s="47" t="s">
        <v>984</v>
      </c>
      <c r="C634" s="151" t="s">
        <v>985</v>
      </c>
      <c r="D634" s="55"/>
      <c r="E634" s="107" t="s">
        <v>959</v>
      </c>
      <c r="F634" s="242"/>
      <c r="G634" s="22"/>
      <c r="H634" s="47" t="s">
        <v>719</v>
      </c>
      <c r="I634" s="241">
        <v>0.1</v>
      </c>
      <c r="J634" s="55"/>
      <c r="K634" s="241"/>
      <c r="L634" s="241">
        <f t="shared" si="10"/>
        <v>0.1</v>
      </c>
      <c r="M634" s="22"/>
    </row>
    <row r="635" spans="1:13" ht="25.5">
      <c r="A635" s="22">
        <v>328</v>
      </c>
      <c r="B635" s="10" t="s">
        <v>2259</v>
      </c>
      <c r="C635" s="47" t="s">
        <v>101</v>
      </c>
      <c r="D635" s="94" t="s">
        <v>569</v>
      </c>
      <c r="E635" s="258"/>
      <c r="F635" s="244"/>
      <c r="G635" s="244"/>
      <c r="H635" s="94" t="s">
        <v>575</v>
      </c>
      <c r="I635" s="110">
        <v>0.5</v>
      </c>
      <c r="J635" s="244"/>
      <c r="K635" s="259"/>
      <c r="L635" s="241">
        <f t="shared" si="10"/>
        <v>0.5</v>
      </c>
      <c r="M635" s="245"/>
    </row>
    <row r="636" spans="1:13" ht="12.75">
      <c r="A636" s="22">
        <v>378</v>
      </c>
      <c r="B636" s="47" t="s">
        <v>1019</v>
      </c>
      <c r="C636" s="151" t="s">
        <v>101</v>
      </c>
      <c r="D636" s="55"/>
      <c r="E636" s="107" t="s">
        <v>734</v>
      </c>
      <c r="F636" s="242"/>
      <c r="G636" s="22"/>
      <c r="H636" s="47" t="s">
        <v>802</v>
      </c>
      <c r="I636" s="241">
        <v>0.25</v>
      </c>
      <c r="J636" s="55"/>
      <c r="K636" s="241"/>
      <c r="L636" s="241">
        <f t="shared" si="10"/>
        <v>0.25</v>
      </c>
      <c r="M636" s="22"/>
    </row>
    <row r="637" spans="1:13" ht="12.75">
      <c r="A637" s="22">
        <v>408</v>
      </c>
      <c r="B637" s="47" t="s">
        <v>1115</v>
      </c>
      <c r="C637" s="151" t="s">
        <v>1116</v>
      </c>
      <c r="D637" s="55"/>
      <c r="E637" s="107" t="s">
        <v>1090</v>
      </c>
      <c r="F637" s="242"/>
      <c r="G637" s="22"/>
      <c r="H637" s="47" t="s">
        <v>729</v>
      </c>
      <c r="I637" s="241">
        <v>0.167</v>
      </c>
      <c r="J637" s="55"/>
      <c r="K637" s="241"/>
      <c r="L637" s="241">
        <f t="shared" si="10"/>
        <v>0.167</v>
      </c>
      <c r="M637" s="22"/>
    </row>
    <row r="638" spans="1:13" ht="12.75">
      <c r="A638" s="22">
        <v>648</v>
      </c>
      <c r="B638" s="47" t="s">
        <v>946</v>
      </c>
      <c r="C638" s="151" t="s">
        <v>101</v>
      </c>
      <c r="D638" s="55"/>
      <c r="E638" s="107" t="s">
        <v>926</v>
      </c>
      <c r="F638" s="242"/>
      <c r="G638" s="22"/>
      <c r="H638" s="47" t="s">
        <v>719</v>
      </c>
      <c r="I638" s="241">
        <v>0.1</v>
      </c>
      <c r="J638" s="55"/>
      <c r="K638" s="241"/>
      <c r="L638" s="241">
        <f t="shared" si="10"/>
        <v>0.1</v>
      </c>
      <c r="M638" s="22"/>
    </row>
    <row r="639" spans="1:13" ht="12.75">
      <c r="A639" s="22">
        <v>264</v>
      </c>
      <c r="B639" s="47" t="s">
        <v>142</v>
      </c>
      <c r="C639" s="138" t="s">
        <v>33</v>
      </c>
      <c r="D639" s="106"/>
      <c r="E639" s="258" t="s">
        <v>139</v>
      </c>
      <c r="F639" s="139"/>
      <c r="G639" s="55"/>
      <c r="H639" s="55"/>
      <c r="I639" s="110"/>
      <c r="J639" s="244" t="s">
        <v>122</v>
      </c>
      <c r="K639" s="249">
        <v>0.6</v>
      </c>
      <c r="L639" s="241">
        <f t="shared" si="10"/>
        <v>0.6</v>
      </c>
      <c r="M639" s="47"/>
    </row>
    <row r="640" spans="1:13" ht="12.75">
      <c r="A640" s="22">
        <v>265</v>
      </c>
      <c r="B640" s="47" t="s">
        <v>279</v>
      </c>
      <c r="C640" s="138" t="s">
        <v>33</v>
      </c>
      <c r="D640" s="106"/>
      <c r="E640" s="106" t="s">
        <v>185</v>
      </c>
      <c r="F640" s="139"/>
      <c r="G640" s="55"/>
      <c r="H640" s="55"/>
      <c r="I640" s="110"/>
      <c r="J640" s="247" t="s">
        <v>122</v>
      </c>
      <c r="K640" s="249">
        <v>0.6</v>
      </c>
      <c r="L640" s="241">
        <f t="shared" si="10"/>
        <v>0.6</v>
      </c>
      <c r="M640" s="47"/>
    </row>
    <row r="641" spans="1:13" ht="12.75">
      <c r="A641" s="22">
        <v>329</v>
      </c>
      <c r="B641" s="47" t="s">
        <v>960</v>
      </c>
      <c r="C641" s="151" t="s">
        <v>33</v>
      </c>
      <c r="D641" s="55"/>
      <c r="E641" s="107" t="s">
        <v>926</v>
      </c>
      <c r="F641" s="242"/>
      <c r="G641" s="22"/>
      <c r="H641" s="47" t="s">
        <v>736</v>
      </c>
      <c r="I641" s="241">
        <v>0.5</v>
      </c>
      <c r="J641" s="55"/>
      <c r="K641" s="241"/>
      <c r="L641" s="241">
        <f t="shared" si="10"/>
        <v>0.5</v>
      </c>
      <c r="M641" s="22"/>
    </row>
    <row r="642" spans="1:13" ht="12.75">
      <c r="A642" s="22">
        <v>379</v>
      </c>
      <c r="B642" s="47" t="s">
        <v>1062</v>
      </c>
      <c r="C642" s="151" t="s">
        <v>33</v>
      </c>
      <c r="D642" s="55"/>
      <c r="E642" s="107" t="s">
        <v>1063</v>
      </c>
      <c r="F642" s="242"/>
      <c r="G642" s="22"/>
      <c r="H642" s="47" t="s">
        <v>802</v>
      </c>
      <c r="I642" s="241">
        <v>0.25</v>
      </c>
      <c r="J642" s="55"/>
      <c r="K642" s="241"/>
      <c r="L642" s="241">
        <f t="shared" si="10"/>
        <v>0.25</v>
      </c>
      <c r="M642" s="22"/>
    </row>
    <row r="643" spans="1:13" ht="12.75">
      <c r="A643" s="22">
        <v>649</v>
      </c>
      <c r="B643" s="107" t="s">
        <v>2286</v>
      </c>
      <c r="C643" s="47" t="s">
        <v>33</v>
      </c>
      <c r="D643" s="55"/>
      <c r="E643" s="107" t="s">
        <v>1498</v>
      </c>
      <c r="F643" s="55"/>
      <c r="G643" s="22"/>
      <c r="H643" s="107" t="s">
        <v>1486</v>
      </c>
      <c r="I643" s="55">
        <v>0.1</v>
      </c>
      <c r="J643" s="94"/>
      <c r="K643" s="241"/>
      <c r="L643" s="241">
        <f t="shared" si="10"/>
        <v>0.1</v>
      </c>
      <c r="M643" s="22"/>
    </row>
    <row r="644" spans="1:13" ht="12.75">
      <c r="A644" s="22">
        <v>154</v>
      </c>
      <c r="B644" s="245" t="s">
        <v>2241</v>
      </c>
      <c r="C644" s="47" t="s">
        <v>663</v>
      </c>
      <c r="D644" s="55"/>
      <c r="E644" s="94" t="s">
        <v>492</v>
      </c>
      <c r="F644" s="260"/>
      <c r="G644" s="244"/>
      <c r="H644" s="244"/>
      <c r="I644" s="244"/>
      <c r="J644" s="47" t="s">
        <v>486</v>
      </c>
      <c r="K644" s="249">
        <v>0.75</v>
      </c>
      <c r="L644" s="241">
        <f t="shared" si="10"/>
        <v>0.75</v>
      </c>
      <c r="M644" s="245"/>
    </row>
    <row r="645" spans="1:13" ht="12.75">
      <c r="A645" s="22">
        <v>650</v>
      </c>
      <c r="B645" s="47" t="s">
        <v>1148</v>
      </c>
      <c r="C645" s="151" t="s">
        <v>1149</v>
      </c>
      <c r="D645" s="55"/>
      <c r="E645" s="107" t="s">
        <v>1110</v>
      </c>
      <c r="F645" s="242"/>
      <c r="G645" s="22"/>
      <c r="H645" s="47" t="s">
        <v>719</v>
      </c>
      <c r="I645" s="241">
        <v>0.1</v>
      </c>
      <c r="J645" s="55"/>
      <c r="K645" s="241"/>
      <c r="L645" s="241">
        <f t="shared" si="10"/>
        <v>0.1</v>
      </c>
      <c r="M645" s="22"/>
    </row>
    <row r="646" spans="1:13" ht="12.75">
      <c r="A646" s="22">
        <v>664</v>
      </c>
      <c r="B646" s="47" t="s">
        <v>2526</v>
      </c>
      <c r="C646" s="47" t="s">
        <v>1682</v>
      </c>
      <c r="D646" s="106" t="s">
        <v>2527</v>
      </c>
      <c r="E646" s="106"/>
      <c r="F646" s="242" t="s">
        <v>2528</v>
      </c>
      <c r="G646" s="22">
        <v>1</v>
      </c>
      <c r="H646" s="47"/>
      <c r="I646" s="241"/>
      <c r="J646" s="55"/>
      <c r="K646" s="241"/>
      <c r="L646" s="241"/>
      <c r="M646" s="22"/>
    </row>
    <row r="647" spans="1:13" ht="12.75">
      <c r="A647" s="22">
        <v>77</v>
      </c>
      <c r="B647" s="245" t="s">
        <v>133</v>
      </c>
      <c r="C647" s="94" t="s">
        <v>56</v>
      </c>
      <c r="D647" s="106" t="s">
        <v>255</v>
      </c>
      <c r="E647" s="244"/>
      <c r="F647" s="244"/>
      <c r="G647" s="244"/>
      <c r="H647" s="253"/>
      <c r="I647" s="244"/>
      <c r="J647" s="55" t="s">
        <v>97</v>
      </c>
      <c r="K647" s="241">
        <v>1</v>
      </c>
      <c r="L647" s="241">
        <f aca="true" t="shared" si="11" ref="L647:L671">K647+I647+G647</f>
        <v>1</v>
      </c>
      <c r="M647" s="245"/>
    </row>
    <row r="648" spans="1:13" ht="12.75">
      <c r="A648" s="22">
        <v>418</v>
      </c>
      <c r="B648" s="107" t="s">
        <v>1716</v>
      </c>
      <c r="C648" s="47" t="s">
        <v>56</v>
      </c>
      <c r="D648" s="107" t="s">
        <v>1505</v>
      </c>
      <c r="E648" s="55"/>
      <c r="F648" s="55"/>
      <c r="G648" s="22"/>
      <c r="H648" s="107" t="s">
        <v>1493</v>
      </c>
      <c r="I648" s="55">
        <v>0.16666666666666666</v>
      </c>
      <c r="J648" s="94"/>
      <c r="K648" s="241"/>
      <c r="L648" s="241">
        <f t="shared" si="11"/>
        <v>0.16666666666666666</v>
      </c>
      <c r="M648" s="22"/>
    </row>
    <row r="649" spans="1:13" ht="76.5">
      <c r="A649" s="22">
        <v>11</v>
      </c>
      <c r="B649" s="47" t="s">
        <v>364</v>
      </c>
      <c r="C649" s="55" t="s">
        <v>56</v>
      </c>
      <c r="D649" s="55"/>
      <c r="E649" s="55" t="s">
        <v>225</v>
      </c>
      <c r="F649" s="154" t="s">
        <v>2325</v>
      </c>
      <c r="G649" s="22">
        <v>1</v>
      </c>
      <c r="H649" s="257" t="s">
        <v>2647</v>
      </c>
      <c r="I649" s="241">
        <v>1.75</v>
      </c>
      <c r="J649" s="55"/>
      <c r="K649" s="241"/>
      <c r="L649" s="241">
        <f t="shared" si="11"/>
        <v>2.75</v>
      </c>
      <c r="M649" s="22"/>
    </row>
    <row r="650" spans="1:13" ht="12.75">
      <c r="A650" s="22">
        <v>380</v>
      </c>
      <c r="B650" s="107" t="s">
        <v>2285</v>
      </c>
      <c r="C650" s="47" t="s">
        <v>56</v>
      </c>
      <c r="D650" s="55"/>
      <c r="E650" s="107" t="s">
        <v>1499</v>
      </c>
      <c r="F650" s="55"/>
      <c r="G650" s="22"/>
      <c r="H650" s="107" t="s">
        <v>1490</v>
      </c>
      <c r="I650" s="55">
        <v>0.25</v>
      </c>
      <c r="J650" s="94"/>
      <c r="K650" s="241"/>
      <c r="L650" s="241">
        <f t="shared" si="11"/>
        <v>0.25</v>
      </c>
      <c r="M650" s="22"/>
    </row>
    <row r="651" spans="1:13" ht="12.75">
      <c r="A651" s="22">
        <v>381</v>
      </c>
      <c r="B651" s="47" t="s">
        <v>1021</v>
      </c>
      <c r="C651" s="151" t="s">
        <v>56</v>
      </c>
      <c r="D651" s="55"/>
      <c r="E651" s="107" t="s">
        <v>734</v>
      </c>
      <c r="F651" s="242"/>
      <c r="G651" s="22"/>
      <c r="H651" s="47" t="s">
        <v>802</v>
      </c>
      <c r="I651" s="241">
        <v>0.25</v>
      </c>
      <c r="J651" s="55"/>
      <c r="K651" s="241"/>
      <c r="L651" s="241">
        <f t="shared" si="11"/>
        <v>0.25</v>
      </c>
      <c r="M651" s="22"/>
    </row>
    <row r="652" spans="1:13" ht="12.75">
      <c r="A652" s="22">
        <v>382</v>
      </c>
      <c r="B652" s="47" t="s">
        <v>898</v>
      </c>
      <c r="C652" s="151" t="s">
        <v>56</v>
      </c>
      <c r="D652" s="55"/>
      <c r="E652" s="107" t="s">
        <v>899</v>
      </c>
      <c r="F652" s="242"/>
      <c r="G652" s="22"/>
      <c r="H652" s="47" t="s">
        <v>802</v>
      </c>
      <c r="I652" s="241">
        <v>0.25</v>
      </c>
      <c r="J652" s="55"/>
      <c r="K652" s="241"/>
      <c r="L652" s="241">
        <f t="shared" si="11"/>
        <v>0.25</v>
      </c>
      <c r="M652" s="22"/>
    </row>
    <row r="653" spans="1:13" ht="12.75">
      <c r="A653" s="22">
        <v>155</v>
      </c>
      <c r="B653" s="245" t="s">
        <v>175</v>
      </c>
      <c r="C653" s="94" t="s">
        <v>176</v>
      </c>
      <c r="D653" s="106" t="s">
        <v>172</v>
      </c>
      <c r="E653" s="244"/>
      <c r="F653" s="248"/>
      <c r="G653" s="244"/>
      <c r="H653" s="244"/>
      <c r="I653" s="244"/>
      <c r="J653" s="244" t="s">
        <v>96</v>
      </c>
      <c r="K653" s="249">
        <v>0.75</v>
      </c>
      <c r="L653" s="241">
        <f t="shared" si="11"/>
        <v>0.75</v>
      </c>
      <c r="M653" s="245"/>
    </row>
    <row r="654" spans="1:13" ht="12.75">
      <c r="A654" s="22">
        <v>266</v>
      </c>
      <c r="B654" s="245" t="s">
        <v>286</v>
      </c>
      <c r="C654" s="94" t="s">
        <v>176</v>
      </c>
      <c r="D654" s="55"/>
      <c r="E654" s="94" t="s">
        <v>185</v>
      </c>
      <c r="F654" s="248"/>
      <c r="G654" s="244"/>
      <c r="H654" s="244"/>
      <c r="I654" s="255"/>
      <c r="J654" s="247" t="s">
        <v>122</v>
      </c>
      <c r="K654" s="249">
        <v>0.6</v>
      </c>
      <c r="L654" s="241">
        <f t="shared" si="11"/>
        <v>0.6</v>
      </c>
      <c r="M654" s="245"/>
    </row>
    <row r="655" spans="1:13" ht="12.75">
      <c r="A655" s="22">
        <v>651</v>
      </c>
      <c r="B655" s="47" t="s">
        <v>1038</v>
      </c>
      <c r="C655" s="151" t="s">
        <v>176</v>
      </c>
      <c r="D655" s="55"/>
      <c r="E655" s="138" t="s">
        <v>1026</v>
      </c>
      <c r="F655" s="242"/>
      <c r="G655" s="22"/>
      <c r="H655" s="47" t="s">
        <v>719</v>
      </c>
      <c r="I655" s="241">
        <v>0.1</v>
      </c>
      <c r="J655" s="55"/>
      <c r="K655" s="241"/>
      <c r="L655" s="241">
        <f t="shared" si="11"/>
        <v>0.1</v>
      </c>
      <c r="M655" s="22"/>
    </row>
    <row r="656" spans="1:13" ht="12.75">
      <c r="A656" s="22">
        <v>652</v>
      </c>
      <c r="B656" s="47" t="s">
        <v>63</v>
      </c>
      <c r="C656" s="151" t="s">
        <v>176</v>
      </c>
      <c r="D656" s="55"/>
      <c r="E656" s="107" t="s">
        <v>959</v>
      </c>
      <c r="F656" s="242"/>
      <c r="G656" s="22"/>
      <c r="H656" s="47" t="s">
        <v>719</v>
      </c>
      <c r="I656" s="241">
        <v>0.1</v>
      </c>
      <c r="J656" s="55"/>
      <c r="K656" s="241"/>
      <c r="L656" s="241">
        <f t="shared" si="11"/>
        <v>0.1</v>
      </c>
      <c r="M656" s="22"/>
    </row>
    <row r="657" spans="1:13" ht="12.75">
      <c r="A657" s="22">
        <v>653</v>
      </c>
      <c r="B657" s="47" t="s">
        <v>807</v>
      </c>
      <c r="C657" s="151" t="s">
        <v>176</v>
      </c>
      <c r="D657" s="55"/>
      <c r="E657" s="107" t="s">
        <v>801</v>
      </c>
      <c r="F657" s="242"/>
      <c r="G657" s="22"/>
      <c r="H657" s="47" t="s">
        <v>719</v>
      </c>
      <c r="I657" s="241">
        <v>0.1</v>
      </c>
      <c r="J657" s="55"/>
      <c r="K657" s="241"/>
      <c r="L657" s="241">
        <f t="shared" si="11"/>
        <v>0.1</v>
      </c>
      <c r="M657" s="22"/>
    </row>
    <row r="658" spans="1:13" ht="12.75">
      <c r="A658" s="22">
        <v>156</v>
      </c>
      <c r="B658" s="245" t="s">
        <v>249</v>
      </c>
      <c r="C658" s="94" t="s">
        <v>250</v>
      </c>
      <c r="D658" s="94" t="s">
        <v>251</v>
      </c>
      <c r="E658" s="258"/>
      <c r="F658" s="260"/>
      <c r="G658" s="244"/>
      <c r="H658" s="244"/>
      <c r="I658" s="247"/>
      <c r="J658" s="247" t="s">
        <v>96</v>
      </c>
      <c r="K658" s="241">
        <v>0.75</v>
      </c>
      <c r="L658" s="241">
        <f t="shared" si="11"/>
        <v>0.75</v>
      </c>
      <c r="M658" s="245"/>
    </row>
    <row r="659" spans="1:13" ht="12.75">
      <c r="A659" s="22">
        <v>112</v>
      </c>
      <c r="B659" s="47" t="s">
        <v>2218</v>
      </c>
      <c r="C659" s="47" t="s">
        <v>250</v>
      </c>
      <c r="D659" s="47"/>
      <c r="E659" s="150" t="s">
        <v>480</v>
      </c>
      <c r="F659" s="242"/>
      <c r="G659" s="48"/>
      <c r="H659" s="241"/>
      <c r="I659" s="47"/>
      <c r="J659" s="47" t="s">
        <v>481</v>
      </c>
      <c r="K659" s="22">
        <v>0.8</v>
      </c>
      <c r="L659" s="241">
        <f t="shared" si="11"/>
        <v>0.8</v>
      </c>
      <c r="M659" s="47"/>
    </row>
    <row r="660" spans="1:13" ht="12.75">
      <c r="A660" s="22">
        <v>654</v>
      </c>
      <c r="B660" s="47" t="s">
        <v>1109</v>
      </c>
      <c r="C660" s="151" t="s">
        <v>250</v>
      </c>
      <c r="D660" s="55"/>
      <c r="E660" s="107" t="s">
        <v>1090</v>
      </c>
      <c r="F660" s="242"/>
      <c r="G660" s="22"/>
      <c r="H660" s="47" t="s">
        <v>719</v>
      </c>
      <c r="I660" s="241">
        <v>0.1</v>
      </c>
      <c r="J660" s="55"/>
      <c r="K660" s="241"/>
      <c r="L660" s="241">
        <f t="shared" si="11"/>
        <v>0.1</v>
      </c>
      <c r="M660" s="22"/>
    </row>
    <row r="661" spans="1:13" ht="12.75">
      <c r="A661" s="22">
        <v>655</v>
      </c>
      <c r="B661" s="47" t="s">
        <v>682</v>
      </c>
      <c r="C661" s="151" t="s">
        <v>250</v>
      </c>
      <c r="D661" s="55"/>
      <c r="E661" s="151" t="s">
        <v>1110</v>
      </c>
      <c r="F661" s="242"/>
      <c r="G661" s="22"/>
      <c r="H661" s="47" t="s">
        <v>719</v>
      </c>
      <c r="I661" s="241">
        <v>0.1</v>
      </c>
      <c r="J661" s="55"/>
      <c r="K661" s="241"/>
      <c r="L661" s="241">
        <f t="shared" si="11"/>
        <v>0.1</v>
      </c>
      <c r="M661" s="22"/>
    </row>
    <row r="662" spans="1:13" ht="12.75">
      <c r="A662" s="22">
        <v>330</v>
      </c>
      <c r="B662" s="47" t="s">
        <v>990</v>
      </c>
      <c r="C662" s="151" t="s">
        <v>620</v>
      </c>
      <c r="D662" s="55"/>
      <c r="E662" s="107" t="s">
        <v>959</v>
      </c>
      <c r="F662" s="242"/>
      <c r="G662" s="22"/>
      <c r="H662" s="47" t="s">
        <v>736</v>
      </c>
      <c r="I662" s="241">
        <v>0.5</v>
      </c>
      <c r="J662" s="55"/>
      <c r="K662" s="241"/>
      <c r="L662" s="241">
        <f t="shared" si="11"/>
        <v>0.5</v>
      </c>
      <c r="M662" s="22"/>
    </row>
    <row r="663" spans="1:13" ht="12.75">
      <c r="A663" s="22">
        <v>504</v>
      </c>
      <c r="B663" s="47" t="s">
        <v>981</v>
      </c>
      <c r="C663" s="151" t="s">
        <v>620</v>
      </c>
      <c r="D663" s="55"/>
      <c r="E663" s="107" t="s">
        <v>959</v>
      </c>
      <c r="F663" s="242"/>
      <c r="G663" s="22"/>
      <c r="H663" s="47" t="s">
        <v>713</v>
      </c>
      <c r="I663" s="241">
        <v>0.125</v>
      </c>
      <c r="J663" s="55"/>
      <c r="K663" s="241"/>
      <c r="L663" s="241">
        <f t="shared" si="11"/>
        <v>0.125</v>
      </c>
      <c r="M663" s="22"/>
    </row>
    <row r="664" spans="1:13" ht="12.75">
      <c r="A664" s="22">
        <v>656</v>
      </c>
      <c r="B664" s="47" t="s">
        <v>910</v>
      </c>
      <c r="C664" s="151" t="s">
        <v>620</v>
      </c>
      <c r="D664" s="55"/>
      <c r="E664" s="107" t="s">
        <v>881</v>
      </c>
      <c r="F664" s="242"/>
      <c r="G664" s="22"/>
      <c r="H664" s="47" t="s">
        <v>719</v>
      </c>
      <c r="I664" s="241">
        <v>0.1</v>
      </c>
      <c r="J664" s="55"/>
      <c r="K664" s="241"/>
      <c r="L664" s="241">
        <f t="shared" si="11"/>
        <v>0.1</v>
      </c>
      <c r="M664" s="22"/>
    </row>
    <row r="665" spans="1:13" ht="12.75">
      <c r="A665" s="22">
        <v>505</v>
      </c>
      <c r="B665" s="47" t="s">
        <v>288</v>
      </c>
      <c r="C665" s="151" t="s">
        <v>916</v>
      </c>
      <c r="D665" s="55"/>
      <c r="E665" s="107" t="s">
        <v>881</v>
      </c>
      <c r="F665" s="242"/>
      <c r="G665" s="22"/>
      <c r="H665" s="47" t="s">
        <v>713</v>
      </c>
      <c r="I665" s="241">
        <v>0.125</v>
      </c>
      <c r="J665" s="55"/>
      <c r="K665" s="241"/>
      <c r="L665" s="241">
        <f t="shared" si="11"/>
        <v>0.125</v>
      </c>
      <c r="M665" s="22"/>
    </row>
    <row r="666" spans="1:13" ht="12.75">
      <c r="A666" s="22">
        <v>157</v>
      </c>
      <c r="B666" s="245" t="s">
        <v>321</v>
      </c>
      <c r="C666" s="244" t="s">
        <v>57</v>
      </c>
      <c r="D666" s="258" t="s">
        <v>312</v>
      </c>
      <c r="E666" s="258"/>
      <c r="F666" s="244"/>
      <c r="G666" s="244"/>
      <c r="H666" s="253"/>
      <c r="I666" s="244"/>
      <c r="J666" s="247" t="s">
        <v>96</v>
      </c>
      <c r="K666" s="249">
        <v>0.75</v>
      </c>
      <c r="L666" s="241">
        <f t="shared" si="11"/>
        <v>0.75</v>
      </c>
      <c r="M666" s="245"/>
    </row>
    <row r="667" spans="1:13" ht="12.75">
      <c r="A667" s="22">
        <v>113</v>
      </c>
      <c r="B667" s="47" t="s">
        <v>228</v>
      </c>
      <c r="C667" s="94" t="s">
        <v>57</v>
      </c>
      <c r="D667" s="94"/>
      <c r="E667" s="106" t="s">
        <v>225</v>
      </c>
      <c r="F667" s="260"/>
      <c r="G667" s="244"/>
      <c r="H667" s="253"/>
      <c r="I667" s="247"/>
      <c r="J667" s="55" t="s">
        <v>137</v>
      </c>
      <c r="K667" s="241">
        <v>0.8</v>
      </c>
      <c r="L667" s="241">
        <f t="shared" si="11"/>
        <v>0.8</v>
      </c>
      <c r="M667" s="245"/>
    </row>
    <row r="668" spans="1:13" ht="12.75">
      <c r="A668" s="22">
        <v>506</v>
      </c>
      <c r="B668" s="107" t="s">
        <v>2008</v>
      </c>
      <c r="C668" s="47" t="s">
        <v>1396</v>
      </c>
      <c r="D668" s="107" t="s">
        <v>1503</v>
      </c>
      <c r="E668" s="55"/>
      <c r="F668" s="55"/>
      <c r="G668" s="22"/>
      <c r="H668" s="107" t="s">
        <v>1501</v>
      </c>
      <c r="I668" s="55">
        <v>0.125</v>
      </c>
      <c r="J668" s="94"/>
      <c r="K668" s="241"/>
      <c r="L668" s="241">
        <f t="shared" si="11"/>
        <v>0.125</v>
      </c>
      <c r="M668" s="22"/>
    </row>
    <row r="669" spans="1:13" ht="12.75">
      <c r="A669" s="22">
        <v>31</v>
      </c>
      <c r="B669" s="245" t="s">
        <v>123</v>
      </c>
      <c r="C669" s="94" t="s">
        <v>124</v>
      </c>
      <c r="D669" s="94" t="s">
        <v>125</v>
      </c>
      <c r="E669" s="258"/>
      <c r="F669" s="252"/>
      <c r="G669" s="244"/>
      <c r="H669" s="244"/>
      <c r="I669" s="244"/>
      <c r="J669" s="247" t="s">
        <v>129</v>
      </c>
      <c r="K669" s="249">
        <v>1.5</v>
      </c>
      <c r="L669" s="241">
        <f t="shared" si="11"/>
        <v>1.5</v>
      </c>
      <c r="M669" s="245"/>
    </row>
    <row r="670" spans="1:13" ht="12.75">
      <c r="A670" s="22">
        <v>331</v>
      </c>
      <c r="B670" s="47" t="s">
        <v>895</v>
      </c>
      <c r="C670" s="151" t="s">
        <v>896</v>
      </c>
      <c r="D670" s="55"/>
      <c r="E670" s="107" t="s">
        <v>878</v>
      </c>
      <c r="F670" s="242"/>
      <c r="G670" s="22"/>
      <c r="H670" s="47" t="s">
        <v>736</v>
      </c>
      <c r="I670" s="241">
        <v>0.5</v>
      </c>
      <c r="J670" s="55"/>
      <c r="K670" s="241"/>
      <c r="L670" s="241">
        <f t="shared" si="11"/>
        <v>0.5</v>
      </c>
      <c r="M670" s="22"/>
    </row>
    <row r="671" spans="1:13" ht="12.75">
      <c r="A671" s="22">
        <v>383</v>
      </c>
      <c r="B671" s="107" t="s">
        <v>2284</v>
      </c>
      <c r="C671" s="47" t="s">
        <v>124</v>
      </c>
      <c r="D671" s="55"/>
      <c r="E671" s="107" t="s">
        <v>1499</v>
      </c>
      <c r="F671" s="55"/>
      <c r="G671" s="22"/>
      <c r="H671" s="107" t="s">
        <v>1490</v>
      </c>
      <c r="I671" s="55">
        <v>0.25</v>
      </c>
      <c r="J671" s="94"/>
      <c r="K671" s="241"/>
      <c r="L671" s="241">
        <f t="shared" si="11"/>
        <v>0.25</v>
      </c>
      <c r="M671" s="22"/>
    </row>
    <row r="673" spans="1:15" s="377" customFormat="1" ht="16.5">
      <c r="A673" s="373"/>
      <c r="B673" s="413" t="s">
        <v>2677</v>
      </c>
      <c r="C673" s="413"/>
      <c r="D673" s="413"/>
      <c r="E673" s="374"/>
      <c r="F673" s="375"/>
      <c r="G673" s="376"/>
      <c r="H673" s="414" t="s">
        <v>2678</v>
      </c>
      <c r="I673" s="413"/>
      <c r="J673" s="413"/>
      <c r="K673" s="373"/>
      <c r="L673" s="376"/>
      <c r="M673" s="373"/>
      <c r="N673" s="373"/>
      <c r="O673" s="373"/>
    </row>
    <row r="674" spans="1:15" s="377" customFormat="1" ht="16.5">
      <c r="A674" s="373"/>
      <c r="B674" s="378"/>
      <c r="C674" s="378"/>
      <c r="D674" s="374"/>
      <c r="E674" s="374"/>
      <c r="F674" s="375"/>
      <c r="G674" s="376"/>
      <c r="H674" s="378"/>
      <c r="I674" s="376"/>
      <c r="J674" s="378"/>
      <c r="K674" s="373"/>
      <c r="L674" s="376"/>
      <c r="M674" s="373"/>
      <c r="N674" s="373"/>
      <c r="O674" s="373"/>
    </row>
    <row r="675" spans="1:15" s="377" customFormat="1" ht="16.5">
      <c r="A675" s="373"/>
      <c r="B675" s="378"/>
      <c r="C675" s="378"/>
      <c r="D675" s="374"/>
      <c r="E675" s="374"/>
      <c r="F675" s="375"/>
      <c r="G675" s="376"/>
      <c r="H675" s="378"/>
      <c r="I675" s="376"/>
      <c r="J675" s="378"/>
      <c r="K675" s="373"/>
      <c r="L675" s="376"/>
      <c r="M675" s="373"/>
      <c r="N675" s="373"/>
      <c r="O675" s="373"/>
    </row>
    <row r="676" spans="1:15" s="377" customFormat="1" ht="16.5">
      <c r="A676" s="373"/>
      <c r="B676" s="378"/>
      <c r="C676" s="378"/>
      <c r="D676" s="374"/>
      <c r="E676" s="374"/>
      <c r="F676" s="375"/>
      <c r="G676" s="376"/>
      <c r="H676" s="378"/>
      <c r="I676" s="376"/>
      <c r="J676" s="378"/>
      <c r="K676" s="373"/>
      <c r="L676" s="376"/>
      <c r="M676" s="373"/>
      <c r="N676" s="373"/>
      <c r="O676" s="373"/>
    </row>
    <row r="677" spans="1:15" s="377" customFormat="1" ht="16.5">
      <c r="A677" s="373"/>
      <c r="B677" s="378"/>
      <c r="C677" s="378"/>
      <c r="D677" s="374"/>
      <c r="E677" s="374"/>
      <c r="F677" s="375"/>
      <c r="G677" s="376"/>
      <c r="H677" s="378"/>
      <c r="I677" s="376"/>
      <c r="J677" s="378"/>
      <c r="K677" s="373"/>
      <c r="L677" s="376"/>
      <c r="M677" s="373"/>
      <c r="N677" s="373"/>
      <c r="O677" s="373"/>
    </row>
    <row r="678" spans="1:15" s="377" customFormat="1" ht="16.5">
      <c r="A678" s="373"/>
      <c r="B678" s="413" t="s">
        <v>2680</v>
      </c>
      <c r="C678" s="413"/>
      <c r="D678" s="413"/>
      <c r="E678" s="374"/>
      <c r="F678" s="375"/>
      <c r="G678" s="376"/>
      <c r="H678" s="413" t="s">
        <v>2679</v>
      </c>
      <c r="I678" s="413"/>
      <c r="J678" s="413"/>
      <c r="K678" s="373"/>
      <c r="L678" s="376"/>
      <c r="M678" s="373"/>
      <c r="N678" s="373"/>
      <c r="O678" s="373"/>
    </row>
  </sheetData>
  <sheetProtection/>
  <mergeCells count="6">
    <mergeCell ref="A2:M2"/>
    <mergeCell ref="A3:L3"/>
    <mergeCell ref="B673:D673"/>
    <mergeCell ref="H673:J673"/>
    <mergeCell ref="B678:D678"/>
    <mergeCell ref="H678:J678"/>
  </mergeCells>
  <printOptions/>
  <pageMargins left="0.25" right="0.25" top="0.5" bottom="0.5"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235"/>
  <sheetViews>
    <sheetView zoomScalePageLayoutView="0" workbookViewId="0" topLeftCell="A31">
      <selection activeCell="O226" sqref="O226"/>
    </sheetView>
  </sheetViews>
  <sheetFormatPr defaultColWidth="9.140625" defaultRowHeight="12.75"/>
  <cols>
    <col min="1" max="1" width="5.421875" style="24" customWidth="1"/>
    <col min="2" max="2" width="23.7109375" style="24" customWidth="1"/>
    <col min="3" max="3" width="10.28125" style="24" customWidth="1"/>
    <col min="4" max="4" width="14.00390625" style="113" customWidth="1"/>
    <col min="5" max="5" width="15.8515625" style="407" customWidth="1"/>
    <col min="6" max="6" width="5.8515625" style="24" customWidth="1"/>
    <col min="7" max="7" width="23.7109375" style="24" customWidth="1"/>
    <col min="8" max="8" width="7.00390625" style="408" customWidth="1"/>
    <col min="9" max="9" width="14.421875" style="24" customWidth="1"/>
    <col min="10" max="10" width="5.8515625" style="24" customWidth="1"/>
    <col min="11" max="11" width="8.8515625" style="24" customWidth="1"/>
    <col min="12" max="12" width="9.28125" style="24" customWidth="1"/>
    <col min="13" max="13" width="7.7109375" style="21" customWidth="1"/>
    <col min="14" max="16384" width="9.140625" style="71" customWidth="1"/>
  </cols>
  <sheetData>
    <row r="1" spans="1:12" ht="31.5" customHeight="1">
      <c r="A1" s="424" t="s">
        <v>78</v>
      </c>
      <c r="B1" s="424"/>
      <c r="C1" s="424"/>
      <c r="D1" s="424"/>
      <c r="E1" s="424"/>
      <c r="F1" s="424"/>
      <c r="G1" s="424"/>
      <c r="H1" s="424"/>
      <c r="I1" s="424"/>
      <c r="J1" s="424"/>
      <c r="K1" s="424"/>
      <c r="L1" s="424"/>
    </row>
    <row r="2" spans="1:12" ht="19.5" customHeight="1">
      <c r="A2" s="424" t="s">
        <v>12</v>
      </c>
      <c r="B2" s="424"/>
      <c r="C2" s="424"/>
      <c r="D2" s="424"/>
      <c r="E2" s="424"/>
      <c r="F2" s="424"/>
      <c r="G2" s="424"/>
      <c r="H2" s="424"/>
      <c r="I2" s="424"/>
      <c r="J2" s="424"/>
      <c r="K2" s="424"/>
      <c r="L2" s="424"/>
    </row>
    <row r="3" spans="1:13" s="324" customFormat="1" ht="28.5" customHeight="1">
      <c r="A3" s="428" t="s">
        <v>2628</v>
      </c>
      <c r="B3" s="428"/>
      <c r="C3" s="429"/>
      <c r="D3" s="429"/>
      <c r="E3" s="429"/>
      <c r="F3" s="429"/>
      <c r="G3" s="429"/>
      <c r="H3" s="429"/>
      <c r="I3" s="429"/>
      <c r="J3" s="429"/>
      <c r="K3" s="429"/>
      <c r="L3" s="429"/>
      <c r="M3" s="326"/>
    </row>
    <row r="4" spans="1:12" s="8" customFormat="1" ht="12.75">
      <c r="A4" s="24"/>
      <c r="B4" s="24"/>
      <c r="C4" s="156"/>
      <c r="D4" s="156"/>
      <c r="E4" s="156"/>
      <c r="F4" s="156"/>
      <c r="G4" s="156"/>
      <c r="H4" s="392"/>
      <c r="I4" s="156"/>
      <c r="J4" s="156"/>
      <c r="K4" s="24"/>
      <c r="L4" s="156"/>
    </row>
    <row r="5" spans="1:13" s="8" customFormat="1" ht="25.5">
      <c r="A5" s="293" t="s">
        <v>0</v>
      </c>
      <c r="B5" s="293" t="s">
        <v>1</v>
      </c>
      <c r="C5" s="293" t="s">
        <v>2</v>
      </c>
      <c r="D5" s="393" t="s">
        <v>3</v>
      </c>
      <c r="E5" s="294" t="s">
        <v>4</v>
      </c>
      <c r="F5" s="293" t="s">
        <v>5</v>
      </c>
      <c r="G5" s="293" t="s">
        <v>6</v>
      </c>
      <c r="H5" s="295" t="s">
        <v>7</v>
      </c>
      <c r="I5" s="296" t="s">
        <v>25</v>
      </c>
      <c r="J5" s="293" t="s">
        <v>5</v>
      </c>
      <c r="K5" s="293" t="s">
        <v>8</v>
      </c>
      <c r="L5" s="293" t="s">
        <v>9</v>
      </c>
      <c r="M5" s="16"/>
    </row>
    <row r="6" spans="1:12" ht="38.25">
      <c r="A6" s="282">
        <v>6</v>
      </c>
      <c r="B6" s="154" t="s">
        <v>256</v>
      </c>
      <c r="C6" s="282" t="s">
        <v>362</v>
      </c>
      <c r="D6" s="93" t="s">
        <v>324</v>
      </c>
      <c r="E6" s="289"/>
      <c r="F6" s="282"/>
      <c r="G6" s="93" t="s">
        <v>2623</v>
      </c>
      <c r="H6" s="290">
        <v>1.5</v>
      </c>
      <c r="I6" s="282" t="s">
        <v>137</v>
      </c>
      <c r="J6" s="282">
        <v>0.8</v>
      </c>
      <c r="K6" s="282">
        <f aca="true" t="shared" si="0" ref="K6:K37">J6+H6+F6</f>
        <v>2.3</v>
      </c>
      <c r="L6" s="282"/>
    </row>
    <row r="7" spans="1:12" ht="25.5">
      <c r="A7" s="282">
        <v>21</v>
      </c>
      <c r="B7" s="154" t="s">
        <v>1714</v>
      </c>
      <c r="C7" s="282" t="s">
        <v>362</v>
      </c>
      <c r="D7" s="93" t="s">
        <v>562</v>
      </c>
      <c r="E7" s="289"/>
      <c r="F7" s="282"/>
      <c r="G7" s="93" t="s">
        <v>2414</v>
      </c>
      <c r="H7" s="290">
        <v>1</v>
      </c>
      <c r="I7" s="282"/>
      <c r="J7" s="282"/>
      <c r="K7" s="282">
        <f t="shared" si="0"/>
        <v>1</v>
      </c>
      <c r="L7" s="282"/>
    </row>
    <row r="8" spans="1:12" ht="25.5">
      <c r="A8" s="282">
        <v>22</v>
      </c>
      <c r="B8" s="154" t="s">
        <v>2350</v>
      </c>
      <c r="C8" s="282" t="s">
        <v>31</v>
      </c>
      <c r="D8" s="93" t="s">
        <v>551</v>
      </c>
      <c r="E8" s="289"/>
      <c r="F8" s="282"/>
      <c r="G8" s="93" t="s">
        <v>2414</v>
      </c>
      <c r="H8" s="290">
        <v>1</v>
      </c>
      <c r="I8" s="282"/>
      <c r="J8" s="282"/>
      <c r="K8" s="282">
        <f t="shared" si="0"/>
        <v>1</v>
      </c>
      <c r="L8" s="282"/>
    </row>
    <row r="9" spans="1:12" ht="25.5">
      <c r="A9" s="282">
        <v>23</v>
      </c>
      <c r="B9" s="154" t="s">
        <v>2358</v>
      </c>
      <c r="C9" s="282" t="s">
        <v>31</v>
      </c>
      <c r="D9" s="93" t="s">
        <v>563</v>
      </c>
      <c r="E9" s="289"/>
      <c r="F9" s="282"/>
      <c r="G9" s="93" t="s">
        <v>2414</v>
      </c>
      <c r="H9" s="290">
        <v>1</v>
      </c>
      <c r="I9" s="282" t="s">
        <v>295</v>
      </c>
      <c r="J9" s="282"/>
      <c r="K9" s="282">
        <f t="shared" si="0"/>
        <v>1</v>
      </c>
      <c r="L9" s="282"/>
    </row>
    <row r="10" spans="1:12" ht="38.25">
      <c r="A10" s="282">
        <v>5</v>
      </c>
      <c r="B10" s="154" t="s">
        <v>2356</v>
      </c>
      <c r="C10" s="282" t="s">
        <v>31</v>
      </c>
      <c r="D10" s="93" t="s">
        <v>562</v>
      </c>
      <c r="E10" s="289"/>
      <c r="F10" s="282"/>
      <c r="G10" s="93" t="s">
        <v>2415</v>
      </c>
      <c r="H10" s="290">
        <v>1.5</v>
      </c>
      <c r="I10" s="282" t="s">
        <v>245</v>
      </c>
      <c r="J10" s="282">
        <v>1.33</v>
      </c>
      <c r="K10" s="282">
        <f t="shared" si="0"/>
        <v>2.83</v>
      </c>
      <c r="L10" s="282"/>
    </row>
    <row r="11" spans="1:12" ht="12.75">
      <c r="A11" s="282">
        <v>200</v>
      </c>
      <c r="B11" s="151" t="s">
        <v>2410</v>
      </c>
      <c r="C11" s="282" t="s">
        <v>31</v>
      </c>
      <c r="D11" s="159" t="s">
        <v>1530</v>
      </c>
      <c r="E11" s="289"/>
      <c r="F11" s="282"/>
      <c r="G11" s="151" t="s">
        <v>1528</v>
      </c>
      <c r="H11" s="282">
        <v>0.25</v>
      </c>
      <c r="I11" s="282"/>
      <c r="J11" s="282"/>
      <c r="K11" s="282">
        <f t="shared" si="0"/>
        <v>0.25</v>
      </c>
      <c r="L11" s="282"/>
    </row>
    <row r="12" spans="1:12" ht="12.75">
      <c r="A12" s="282">
        <v>24</v>
      </c>
      <c r="B12" s="282" t="s">
        <v>2104</v>
      </c>
      <c r="C12" s="282" t="s">
        <v>31</v>
      </c>
      <c r="D12" s="157" t="s">
        <v>563</v>
      </c>
      <c r="E12" s="289"/>
      <c r="F12" s="282"/>
      <c r="G12" s="282"/>
      <c r="H12" s="290"/>
      <c r="I12" s="282" t="s">
        <v>295</v>
      </c>
      <c r="J12" s="282">
        <v>1</v>
      </c>
      <c r="K12" s="282">
        <f t="shared" si="0"/>
        <v>1</v>
      </c>
      <c r="L12" s="282"/>
    </row>
    <row r="13" spans="1:12" ht="12.75">
      <c r="A13" s="282">
        <v>72</v>
      </c>
      <c r="B13" s="151" t="s">
        <v>2390</v>
      </c>
      <c r="C13" s="282" t="s">
        <v>31</v>
      </c>
      <c r="D13" s="159" t="s">
        <v>553</v>
      </c>
      <c r="E13" s="289"/>
      <c r="F13" s="282"/>
      <c r="G13" s="151" t="s">
        <v>1526</v>
      </c>
      <c r="H13" s="282">
        <v>0.5</v>
      </c>
      <c r="I13" s="282"/>
      <c r="J13" s="282"/>
      <c r="K13" s="282">
        <f t="shared" si="0"/>
        <v>0.5</v>
      </c>
      <c r="L13" s="282"/>
    </row>
    <row r="14" spans="1:12" ht="12.75">
      <c r="A14" s="282">
        <v>51</v>
      </c>
      <c r="B14" s="282" t="s">
        <v>2369</v>
      </c>
      <c r="C14" s="282" t="s">
        <v>31</v>
      </c>
      <c r="D14" s="361" t="s">
        <v>579</v>
      </c>
      <c r="E14" s="289"/>
      <c r="F14" s="282"/>
      <c r="G14" s="93"/>
      <c r="H14" s="290"/>
      <c r="I14" s="282" t="s">
        <v>137</v>
      </c>
      <c r="J14" s="282">
        <v>0.8</v>
      </c>
      <c r="K14" s="282">
        <f t="shared" si="0"/>
        <v>0.8</v>
      </c>
      <c r="L14" s="282"/>
    </row>
    <row r="15" spans="1:12" ht="12.75">
      <c r="A15" s="282">
        <v>56</v>
      </c>
      <c r="B15" s="282" t="s">
        <v>2370</v>
      </c>
      <c r="C15" s="282" t="s">
        <v>31</v>
      </c>
      <c r="D15" s="93" t="s">
        <v>561</v>
      </c>
      <c r="E15" s="289"/>
      <c r="F15" s="282"/>
      <c r="G15" s="282"/>
      <c r="H15" s="290"/>
      <c r="I15" s="282" t="s">
        <v>96</v>
      </c>
      <c r="J15" s="282">
        <v>0.75</v>
      </c>
      <c r="K15" s="282">
        <f t="shared" si="0"/>
        <v>0.75</v>
      </c>
      <c r="L15" s="282"/>
    </row>
    <row r="16" spans="1:12" ht="12.75">
      <c r="A16" s="282">
        <v>17</v>
      </c>
      <c r="B16" s="150" t="s">
        <v>2362</v>
      </c>
      <c r="C16" s="282" t="s">
        <v>31</v>
      </c>
      <c r="D16" s="157" t="s">
        <v>535</v>
      </c>
      <c r="E16" s="289"/>
      <c r="F16" s="282"/>
      <c r="G16" s="151" t="s">
        <v>1526</v>
      </c>
      <c r="H16" s="290">
        <v>0.5</v>
      </c>
      <c r="I16" s="282" t="s">
        <v>96</v>
      </c>
      <c r="J16" s="282">
        <v>0.75</v>
      </c>
      <c r="K16" s="282">
        <f t="shared" si="0"/>
        <v>1.25</v>
      </c>
      <c r="L16" s="282"/>
    </row>
    <row r="17" spans="1:12" ht="12.75">
      <c r="A17" s="282">
        <v>62</v>
      </c>
      <c r="B17" s="150" t="s">
        <v>2376</v>
      </c>
      <c r="C17" s="282" t="s">
        <v>31</v>
      </c>
      <c r="D17" s="157" t="s">
        <v>577</v>
      </c>
      <c r="E17" s="289"/>
      <c r="F17" s="282"/>
      <c r="G17" s="282"/>
      <c r="H17" s="290"/>
      <c r="I17" s="282" t="s">
        <v>122</v>
      </c>
      <c r="J17" s="282">
        <v>0.6</v>
      </c>
      <c r="K17" s="282">
        <f t="shared" si="0"/>
        <v>0.6</v>
      </c>
      <c r="L17" s="282"/>
    </row>
    <row r="18" spans="1:12" ht="25.5">
      <c r="A18" s="282">
        <v>25</v>
      </c>
      <c r="B18" s="154" t="s">
        <v>2360</v>
      </c>
      <c r="C18" s="282" t="s">
        <v>31</v>
      </c>
      <c r="D18" s="93" t="s">
        <v>565</v>
      </c>
      <c r="E18" s="289"/>
      <c r="F18" s="282"/>
      <c r="G18" s="93" t="s">
        <v>2414</v>
      </c>
      <c r="H18" s="290">
        <v>1</v>
      </c>
      <c r="I18" s="282"/>
      <c r="J18" s="282"/>
      <c r="K18" s="282">
        <f t="shared" si="0"/>
        <v>1</v>
      </c>
      <c r="L18" s="282"/>
    </row>
    <row r="19" spans="1:12" ht="25.5">
      <c r="A19" s="282">
        <v>26</v>
      </c>
      <c r="B19" s="154" t="s">
        <v>2335</v>
      </c>
      <c r="C19" s="282" t="s">
        <v>31</v>
      </c>
      <c r="D19" s="93" t="s">
        <v>536</v>
      </c>
      <c r="E19" s="289"/>
      <c r="F19" s="282"/>
      <c r="G19" s="93" t="s">
        <v>2414</v>
      </c>
      <c r="H19" s="290">
        <v>1</v>
      </c>
      <c r="I19" s="282"/>
      <c r="J19" s="282"/>
      <c r="K19" s="282">
        <f t="shared" si="0"/>
        <v>1</v>
      </c>
      <c r="L19" s="282"/>
    </row>
    <row r="20" spans="1:12" ht="12.75">
      <c r="A20" s="282">
        <v>63</v>
      </c>
      <c r="B20" s="282" t="s">
        <v>2373</v>
      </c>
      <c r="C20" s="282" t="s">
        <v>31</v>
      </c>
      <c r="D20" s="361" t="s">
        <v>582</v>
      </c>
      <c r="E20" s="289"/>
      <c r="F20" s="282"/>
      <c r="G20" s="282"/>
      <c r="H20" s="290"/>
      <c r="I20" s="282" t="s">
        <v>122</v>
      </c>
      <c r="J20" s="282">
        <v>0.6</v>
      </c>
      <c r="K20" s="282">
        <f t="shared" si="0"/>
        <v>0.6</v>
      </c>
      <c r="L20" s="282"/>
    </row>
    <row r="21" spans="1:12" ht="25.5">
      <c r="A21" s="282">
        <v>27</v>
      </c>
      <c r="B21" s="154" t="s">
        <v>2359</v>
      </c>
      <c r="C21" s="282" t="s">
        <v>31</v>
      </c>
      <c r="D21" s="93" t="s">
        <v>564</v>
      </c>
      <c r="E21" s="289"/>
      <c r="F21" s="282"/>
      <c r="G21" s="93" t="s">
        <v>2414</v>
      </c>
      <c r="H21" s="290">
        <v>1</v>
      </c>
      <c r="I21" s="282"/>
      <c r="J21" s="282"/>
      <c r="K21" s="282">
        <f t="shared" si="0"/>
        <v>1</v>
      </c>
      <c r="L21" s="282"/>
    </row>
    <row r="22" spans="1:12" ht="12.75">
      <c r="A22" s="282">
        <v>201</v>
      </c>
      <c r="B22" s="151" t="s">
        <v>2397</v>
      </c>
      <c r="C22" s="282" t="s">
        <v>31</v>
      </c>
      <c r="D22" s="159" t="s">
        <v>1537</v>
      </c>
      <c r="E22" s="289"/>
      <c r="F22" s="282"/>
      <c r="G22" s="151" t="s">
        <v>1528</v>
      </c>
      <c r="H22" s="282">
        <v>0.25</v>
      </c>
      <c r="I22" s="282"/>
      <c r="J22" s="282"/>
      <c r="K22" s="282">
        <f t="shared" si="0"/>
        <v>0.25</v>
      </c>
      <c r="L22" s="282"/>
    </row>
    <row r="23" spans="1:12" ht="38.25">
      <c r="A23" s="282">
        <v>2</v>
      </c>
      <c r="B23" s="291" t="s">
        <v>2345</v>
      </c>
      <c r="C23" s="282" t="s">
        <v>31</v>
      </c>
      <c r="D23" s="327" t="s">
        <v>543</v>
      </c>
      <c r="E23" s="289"/>
      <c r="F23" s="282"/>
      <c r="G23" s="93" t="s">
        <v>2415</v>
      </c>
      <c r="H23" s="290">
        <v>1.5</v>
      </c>
      <c r="I23" s="282" t="s">
        <v>194</v>
      </c>
      <c r="J23" s="282">
        <v>2</v>
      </c>
      <c r="K23" s="282">
        <f t="shared" si="0"/>
        <v>3.5</v>
      </c>
      <c r="L23" s="282"/>
    </row>
    <row r="24" spans="1:12" ht="12.75">
      <c r="A24" s="282">
        <v>73</v>
      </c>
      <c r="B24" s="154" t="s">
        <v>1736</v>
      </c>
      <c r="C24" s="282" t="s">
        <v>31</v>
      </c>
      <c r="D24" s="93" t="s">
        <v>532</v>
      </c>
      <c r="E24" s="394"/>
      <c r="F24" s="219"/>
      <c r="G24" s="282" t="s">
        <v>567</v>
      </c>
      <c r="H24" s="282">
        <v>0.5</v>
      </c>
      <c r="I24" s="282"/>
      <c r="J24" s="282"/>
      <c r="K24" s="282">
        <f t="shared" si="0"/>
        <v>0.5</v>
      </c>
      <c r="L24" s="282"/>
    </row>
    <row r="25" spans="1:17" s="8" customFormat="1" ht="12.75">
      <c r="A25" s="282">
        <v>74</v>
      </c>
      <c r="B25" s="154" t="s">
        <v>1801</v>
      </c>
      <c r="C25" s="282" t="s">
        <v>31</v>
      </c>
      <c r="D25" s="93" t="s">
        <v>534</v>
      </c>
      <c r="E25" s="394"/>
      <c r="F25" s="219"/>
      <c r="G25" s="282" t="s">
        <v>567</v>
      </c>
      <c r="H25" s="282">
        <v>0.5</v>
      </c>
      <c r="I25" s="282"/>
      <c r="J25" s="282"/>
      <c r="K25" s="282">
        <f t="shared" si="0"/>
        <v>0.5</v>
      </c>
      <c r="L25" s="282"/>
      <c r="M25" s="430"/>
      <c r="N25" s="430"/>
      <c r="O25" s="430"/>
      <c r="P25" s="430"/>
      <c r="Q25" s="430"/>
    </row>
    <row r="26" spans="1:12" ht="12.75">
      <c r="A26" s="282">
        <v>75</v>
      </c>
      <c r="B26" s="151" t="s">
        <v>2264</v>
      </c>
      <c r="C26" s="282" t="s">
        <v>31</v>
      </c>
      <c r="D26" s="159" t="s">
        <v>553</v>
      </c>
      <c r="E26" s="289"/>
      <c r="F26" s="282"/>
      <c r="G26" s="151" t="s">
        <v>1526</v>
      </c>
      <c r="H26" s="282">
        <v>0.5</v>
      </c>
      <c r="I26" s="282"/>
      <c r="J26" s="282"/>
      <c r="K26" s="282">
        <f t="shared" si="0"/>
        <v>0.5</v>
      </c>
      <c r="L26" s="282"/>
    </row>
    <row r="27" spans="1:12" ht="25.5">
      <c r="A27" s="282">
        <v>28</v>
      </c>
      <c r="B27" s="154" t="s">
        <v>2355</v>
      </c>
      <c r="C27" s="282" t="s">
        <v>31</v>
      </c>
      <c r="D27" s="93" t="s">
        <v>561</v>
      </c>
      <c r="E27" s="289"/>
      <c r="F27" s="282"/>
      <c r="G27" s="93" t="s">
        <v>2414</v>
      </c>
      <c r="H27" s="290">
        <v>1</v>
      </c>
      <c r="I27" s="282"/>
      <c r="J27" s="282"/>
      <c r="K27" s="282">
        <f t="shared" si="0"/>
        <v>1</v>
      </c>
      <c r="L27" s="282"/>
    </row>
    <row r="28" spans="1:12" ht="25.5">
      <c r="A28" s="282">
        <v>29</v>
      </c>
      <c r="B28" s="291" t="s">
        <v>1702</v>
      </c>
      <c r="C28" s="282" t="s">
        <v>31</v>
      </c>
      <c r="D28" s="327" t="s">
        <v>547</v>
      </c>
      <c r="E28" s="289"/>
      <c r="F28" s="282"/>
      <c r="G28" s="93" t="s">
        <v>2414</v>
      </c>
      <c r="H28" s="290">
        <v>1</v>
      </c>
      <c r="I28" s="282"/>
      <c r="J28" s="282"/>
      <c r="K28" s="282">
        <f t="shared" si="0"/>
        <v>1</v>
      </c>
      <c r="L28" s="282"/>
    </row>
    <row r="29" spans="1:12" ht="12.75">
      <c r="A29" s="282">
        <v>202</v>
      </c>
      <c r="B29" s="151" t="s">
        <v>2396</v>
      </c>
      <c r="C29" s="282" t="s">
        <v>31</v>
      </c>
      <c r="D29" s="159" t="s">
        <v>1537</v>
      </c>
      <c r="E29" s="289"/>
      <c r="F29" s="282"/>
      <c r="G29" s="151" t="s">
        <v>1528</v>
      </c>
      <c r="H29" s="282">
        <v>0.25</v>
      </c>
      <c r="I29" s="282"/>
      <c r="J29" s="282"/>
      <c r="K29" s="282">
        <f t="shared" si="0"/>
        <v>0.25</v>
      </c>
      <c r="L29" s="282"/>
    </row>
    <row r="30" spans="1:12" ht="12.75">
      <c r="A30" s="282">
        <v>76</v>
      </c>
      <c r="B30" s="151" t="s">
        <v>2401</v>
      </c>
      <c r="C30" s="282" t="s">
        <v>31</v>
      </c>
      <c r="D30" s="159" t="s">
        <v>553</v>
      </c>
      <c r="E30" s="289"/>
      <c r="F30" s="282"/>
      <c r="G30" s="151" t="s">
        <v>1526</v>
      </c>
      <c r="H30" s="282">
        <v>0.5</v>
      </c>
      <c r="I30" s="282"/>
      <c r="J30" s="282"/>
      <c r="K30" s="282">
        <f t="shared" si="0"/>
        <v>0.5</v>
      </c>
      <c r="L30" s="282"/>
    </row>
    <row r="31" spans="1:12" ht="38.25">
      <c r="A31" s="282">
        <v>11</v>
      </c>
      <c r="B31" s="154" t="s">
        <v>2032</v>
      </c>
      <c r="C31" s="282" t="s">
        <v>31</v>
      </c>
      <c r="D31" s="93" t="s">
        <v>552</v>
      </c>
      <c r="E31" s="289"/>
      <c r="F31" s="282"/>
      <c r="G31" s="93" t="s">
        <v>2415</v>
      </c>
      <c r="H31" s="290">
        <v>1.5</v>
      </c>
      <c r="I31" s="282"/>
      <c r="J31" s="282"/>
      <c r="K31" s="282">
        <f t="shared" si="0"/>
        <v>1.5</v>
      </c>
      <c r="L31" s="282"/>
    </row>
    <row r="32" spans="1:12" ht="12.75">
      <c r="A32" s="282">
        <v>52</v>
      </c>
      <c r="B32" s="282" t="s">
        <v>2368</v>
      </c>
      <c r="C32" s="282" t="s">
        <v>247</v>
      </c>
      <c r="D32" s="93" t="s">
        <v>563</v>
      </c>
      <c r="E32" s="289"/>
      <c r="F32" s="282"/>
      <c r="G32" s="282"/>
      <c r="H32" s="290"/>
      <c r="I32" s="282" t="s">
        <v>137</v>
      </c>
      <c r="J32" s="282">
        <v>0.8</v>
      </c>
      <c r="K32" s="282">
        <f t="shared" si="0"/>
        <v>0.8</v>
      </c>
      <c r="L32" s="282"/>
    </row>
    <row r="33" spans="1:12" ht="12.75">
      <c r="A33" s="282">
        <v>64</v>
      </c>
      <c r="B33" s="282" t="s">
        <v>2373</v>
      </c>
      <c r="C33" s="282" t="s">
        <v>247</v>
      </c>
      <c r="D33" s="93" t="s">
        <v>582</v>
      </c>
      <c r="E33" s="289"/>
      <c r="F33" s="282"/>
      <c r="G33" s="282"/>
      <c r="H33" s="290"/>
      <c r="I33" s="282" t="s">
        <v>122</v>
      </c>
      <c r="J33" s="282">
        <v>0.6</v>
      </c>
      <c r="K33" s="282">
        <f t="shared" si="0"/>
        <v>0.6</v>
      </c>
      <c r="L33" s="282"/>
    </row>
    <row r="34" spans="1:12" ht="12.75">
      <c r="A34" s="282">
        <v>15</v>
      </c>
      <c r="B34" s="282" t="s">
        <v>1699</v>
      </c>
      <c r="C34" s="282" t="s">
        <v>247</v>
      </c>
      <c r="D34" s="93" t="s">
        <v>563</v>
      </c>
      <c r="E34" s="289"/>
      <c r="F34" s="282"/>
      <c r="G34" s="282"/>
      <c r="H34" s="290"/>
      <c r="I34" s="282" t="s">
        <v>245</v>
      </c>
      <c r="J34" s="282">
        <v>1.33</v>
      </c>
      <c r="K34" s="282">
        <f t="shared" si="0"/>
        <v>1.33</v>
      </c>
      <c r="L34" s="282"/>
    </row>
    <row r="35" spans="1:12" ht="38.25">
      <c r="A35" s="282">
        <v>30</v>
      </c>
      <c r="B35" s="154" t="s">
        <v>1699</v>
      </c>
      <c r="C35" s="282" t="s">
        <v>247</v>
      </c>
      <c r="D35" s="93" t="s">
        <v>562</v>
      </c>
      <c r="E35" s="289"/>
      <c r="F35" s="282"/>
      <c r="G35" s="93" t="s">
        <v>2415</v>
      </c>
      <c r="H35" s="290">
        <v>1</v>
      </c>
      <c r="I35" s="282"/>
      <c r="J35" s="282"/>
      <c r="K35" s="282">
        <f t="shared" si="0"/>
        <v>1</v>
      </c>
      <c r="L35" s="282"/>
    </row>
    <row r="36" spans="1:12" ht="12.75">
      <c r="A36" s="282">
        <v>19</v>
      </c>
      <c r="B36" s="150" t="s">
        <v>1703</v>
      </c>
      <c r="C36" s="282" t="s">
        <v>247</v>
      </c>
      <c r="D36" s="157" t="s">
        <v>577</v>
      </c>
      <c r="E36" s="289"/>
      <c r="F36" s="282"/>
      <c r="G36" s="151" t="s">
        <v>1526</v>
      </c>
      <c r="H36" s="290">
        <v>0.5</v>
      </c>
      <c r="I36" s="282" t="s">
        <v>122</v>
      </c>
      <c r="J36" s="282">
        <v>0.6</v>
      </c>
      <c r="K36" s="282">
        <f t="shared" si="0"/>
        <v>1.1</v>
      </c>
      <c r="L36" s="282"/>
    </row>
    <row r="37" spans="1:12" ht="12.75">
      <c r="A37" s="282">
        <v>77</v>
      </c>
      <c r="B37" s="151" t="s">
        <v>1699</v>
      </c>
      <c r="C37" s="282" t="s">
        <v>791</v>
      </c>
      <c r="D37" s="159" t="s">
        <v>553</v>
      </c>
      <c r="E37" s="289"/>
      <c r="F37" s="282"/>
      <c r="G37" s="151" t="s">
        <v>1526</v>
      </c>
      <c r="H37" s="282">
        <v>0.5</v>
      </c>
      <c r="I37" s="282"/>
      <c r="J37" s="282"/>
      <c r="K37" s="282">
        <f t="shared" si="0"/>
        <v>0.5</v>
      </c>
      <c r="L37" s="282"/>
    </row>
    <row r="38" spans="1:12" ht="25.5">
      <c r="A38" s="282">
        <v>31</v>
      </c>
      <c r="B38" s="154" t="s">
        <v>2008</v>
      </c>
      <c r="C38" s="282" t="s">
        <v>677</v>
      </c>
      <c r="D38" s="93" t="s">
        <v>553</v>
      </c>
      <c r="E38" s="289"/>
      <c r="F38" s="282"/>
      <c r="G38" s="93" t="s">
        <v>2414</v>
      </c>
      <c r="H38" s="290">
        <v>1</v>
      </c>
      <c r="I38" s="282"/>
      <c r="J38" s="282"/>
      <c r="K38" s="282">
        <f aca="true" t="shared" si="1" ref="K38:K69">J38+H38+F38</f>
        <v>1</v>
      </c>
      <c r="L38" s="282"/>
    </row>
    <row r="39" spans="1:12" ht="38.25">
      <c r="A39" s="282">
        <v>3</v>
      </c>
      <c r="B39" s="291" t="s">
        <v>2344</v>
      </c>
      <c r="C39" s="282" t="s">
        <v>47</v>
      </c>
      <c r="D39" s="327" t="s">
        <v>543</v>
      </c>
      <c r="E39" s="289"/>
      <c r="F39" s="282"/>
      <c r="G39" s="93" t="s">
        <v>2415</v>
      </c>
      <c r="H39" s="290">
        <v>1.5</v>
      </c>
      <c r="I39" s="282" t="s">
        <v>194</v>
      </c>
      <c r="J39" s="282">
        <v>2</v>
      </c>
      <c r="K39" s="282">
        <f t="shared" si="1"/>
        <v>3.5</v>
      </c>
      <c r="L39" s="282"/>
    </row>
    <row r="40" spans="1:12" ht="25.5">
      <c r="A40" s="282">
        <v>32</v>
      </c>
      <c r="B40" s="154" t="s">
        <v>2171</v>
      </c>
      <c r="C40" s="282" t="s">
        <v>1346</v>
      </c>
      <c r="D40" s="93" t="s">
        <v>324</v>
      </c>
      <c r="E40" s="395"/>
      <c r="F40" s="282"/>
      <c r="G40" s="93" t="s">
        <v>2414</v>
      </c>
      <c r="H40" s="290">
        <v>1</v>
      </c>
      <c r="I40" s="282"/>
      <c r="J40" s="282"/>
      <c r="K40" s="282">
        <f t="shared" si="1"/>
        <v>1</v>
      </c>
      <c r="L40" s="282"/>
    </row>
    <row r="41" spans="1:12" ht="25.5">
      <c r="A41" s="282">
        <v>33</v>
      </c>
      <c r="B41" s="154" t="s">
        <v>2109</v>
      </c>
      <c r="C41" s="282" t="s">
        <v>2326</v>
      </c>
      <c r="D41" s="93" t="s">
        <v>538</v>
      </c>
      <c r="E41" s="289"/>
      <c r="F41" s="282"/>
      <c r="G41" s="93" t="s">
        <v>2416</v>
      </c>
      <c r="H41" s="290">
        <v>1</v>
      </c>
      <c r="I41" s="282"/>
      <c r="J41" s="282"/>
      <c r="K41" s="282">
        <f t="shared" si="1"/>
        <v>1</v>
      </c>
      <c r="L41" s="282"/>
    </row>
    <row r="42" spans="1:12" ht="12.75">
      <c r="A42" s="282">
        <v>34</v>
      </c>
      <c r="B42" s="282" t="s">
        <v>286</v>
      </c>
      <c r="C42" s="282" t="s">
        <v>54</v>
      </c>
      <c r="D42" s="157" t="s">
        <v>563</v>
      </c>
      <c r="E42" s="289"/>
      <c r="F42" s="282"/>
      <c r="G42" s="282"/>
      <c r="H42" s="290"/>
      <c r="I42" s="282" t="s">
        <v>295</v>
      </c>
      <c r="J42" s="282">
        <v>1</v>
      </c>
      <c r="K42" s="282">
        <f t="shared" si="1"/>
        <v>1</v>
      </c>
      <c r="L42" s="282"/>
    </row>
    <row r="43" spans="1:12" ht="12.75">
      <c r="A43" s="282">
        <v>203</v>
      </c>
      <c r="B43" s="151" t="s">
        <v>204</v>
      </c>
      <c r="C43" s="282" t="s">
        <v>1236</v>
      </c>
      <c r="D43" s="159" t="s">
        <v>552</v>
      </c>
      <c r="E43" s="289"/>
      <c r="F43" s="282"/>
      <c r="G43" s="151" t="s">
        <v>1528</v>
      </c>
      <c r="H43" s="282">
        <v>0.25</v>
      </c>
      <c r="I43" s="282"/>
      <c r="J43" s="282"/>
      <c r="K43" s="282">
        <f t="shared" si="1"/>
        <v>0.25</v>
      </c>
      <c r="L43" s="282"/>
    </row>
    <row r="44" spans="1:12" ht="25.5">
      <c r="A44" s="282">
        <v>78</v>
      </c>
      <c r="B44" s="291" t="s">
        <v>2348</v>
      </c>
      <c r="C44" s="282" t="s">
        <v>184</v>
      </c>
      <c r="D44" s="327" t="s">
        <v>546</v>
      </c>
      <c r="E44" s="289"/>
      <c r="F44" s="282"/>
      <c r="G44" s="93" t="s">
        <v>2416</v>
      </c>
      <c r="H44" s="290">
        <v>0.5</v>
      </c>
      <c r="I44" s="282"/>
      <c r="J44" s="282"/>
      <c r="K44" s="282">
        <f t="shared" si="1"/>
        <v>0.5</v>
      </c>
      <c r="L44" s="282"/>
    </row>
    <row r="45" spans="1:12" ht="12.75">
      <c r="A45" s="282">
        <v>79</v>
      </c>
      <c r="B45" s="291" t="s">
        <v>2383</v>
      </c>
      <c r="C45" s="282" t="s">
        <v>903</v>
      </c>
      <c r="D45" s="327" t="s">
        <v>540</v>
      </c>
      <c r="E45" s="394"/>
      <c r="F45" s="219"/>
      <c r="G45" s="282" t="s">
        <v>567</v>
      </c>
      <c r="H45" s="282">
        <v>0.5</v>
      </c>
      <c r="I45" s="282"/>
      <c r="J45" s="282"/>
      <c r="K45" s="282">
        <f t="shared" si="1"/>
        <v>0.5</v>
      </c>
      <c r="L45" s="282"/>
    </row>
    <row r="46" spans="1:12" ht="38.25">
      <c r="A46" s="282">
        <v>57</v>
      </c>
      <c r="B46" s="150" t="s">
        <v>2354</v>
      </c>
      <c r="C46" s="282" t="s">
        <v>903</v>
      </c>
      <c r="D46" s="157" t="s">
        <v>561</v>
      </c>
      <c r="E46" s="289"/>
      <c r="F46" s="282"/>
      <c r="G46" s="93" t="s">
        <v>2415</v>
      </c>
      <c r="H46" s="290"/>
      <c r="I46" s="282" t="s">
        <v>96</v>
      </c>
      <c r="J46" s="282">
        <v>0.75</v>
      </c>
      <c r="K46" s="282">
        <f t="shared" si="1"/>
        <v>0.75</v>
      </c>
      <c r="L46" s="282"/>
    </row>
    <row r="47" spans="1:12" ht="12.75">
      <c r="A47" s="282">
        <v>80</v>
      </c>
      <c r="B47" s="151" t="s">
        <v>2393</v>
      </c>
      <c r="C47" s="282" t="s">
        <v>234</v>
      </c>
      <c r="D47" s="159" t="s">
        <v>1538</v>
      </c>
      <c r="E47" s="289"/>
      <c r="F47" s="282"/>
      <c r="G47" s="151" t="s">
        <v>1526</v>
      </c>
      <c r="H47" s="282">
        <v>0.5</v>
      </c>
      <c r="I47" s="282"/>
      <c r="J47" s="282"/>
      <c r="K47" s="282">
        <f t="shared" si="1"/>
        <v>0.5</v>
      </c>
      <c r="L47" s="282"/>
    </row>
    <row r="48" spans="1:12" ht="38.25">
      <c r="A48" s="282">
        <v>12</v>
      </c>
      <c r="B48" s="154" t="s">
        <v>2337</v>
      </c>
      <c r="C48" s="282" t="s">
        <v>234</v>
      </c>
      <c r="D48" s="93" t="s">
        <v>324</v>
      </c>
      <c r="E48" s="289"/>
      <c r="F48" s="282"/>
      <c r="G48" s="93" t="s">
        <v>2415</v>
      </c>
      <c r="H48" s="290">
        <v>1.5</v>
      </c>
      <c r="I48" s="282"/>
      <c r="J48" s="282"/>
      <c r="K48" s="282">
        <f t="shared" si="1"/>
        <v>1.5</v>
      </c>
      <c r="L48" s="282"/>
    </row>
    <row r="49" spans="1:12" ht="12.75">
      <c r="A49" s="282">
        <v>58</v>
      </c>
      <c r="B49" s="282" t="s">
        <v>2363</v>
      </c>
      <c r="C49" s="282" t="s">
        <v>234</v>
      </c>
      <c r="D49" s="157" t="s">
        <v>535</v>
      </c>
      <c r="E49" s="289"/>
      <c r="F49" s="282"/>
      <c r="G49" s="282"/>
      <c r="H49" s="290"/>
      <c r="I49" s="282" t="s">
        <v>96</v>
      </c>
      <c r="J49" s="282">
        <v>0.75</v>
      </c>
      <c r="K49" s="282">
        <f t="shared" si="1"/>
        <v>0.75</v>
      </c>
      <c r="L49" s="282"/>
    </row>
    <row r="50" spans="1:12" ht="12.75">
      <c r="A50" s="282">
        <v>204</v>
      </c>
      <c r="B50" s="151" t="s">
        <v>2403</v>
      </c>
      <c r="C50" s="282" t="s">
        <v>38</v>
      </c>
      <c r="D50" s="159" t="s">
        <v>545</v>
      </c>
      <c r="E50" s="289"/>
      <c r="F50" s="282"/>
      <c r="G50" s="151" t="s">
        <v>1528</v>
      </c>
      <c r="H50" s="282">
        <v>0.25</v>
      </c>
      <c r="I50" s="282"/>
      <c r="J50" s="282"/>
      <c r="K50" s="282">
        <f t="shared" si="1"/>
        <v>0.25</v>
      </c>
      <c r="L50" s="282"/>
    </row>
    <row r="51" spans="1:12" ht="12.75">
      <c r="A51" s="282">
        <v>81</v>
      </c>
      <c r="B51" s="154" t="s">
        <v>1808</v>
      </c>
      <c r="C51" s="282" t="s">
        <v>38</v>
      </c>
      <c r="D51" s="93" t="s">
        <v>556</v>
      </c>
      <c r="E51" s="289"/>
      <c r="F51" s="282"/>
      <c r="G51" s="282" t="s">
        <v>576</v>
      </c>
      <c r="H51" s="290">
        <v>0.5</v>
      </c>
      <c r="I51" s="282"/>
      <c r="J51" s="282"/>
      <c r="K51" s="282">
        <f t="shared" si="1"/>
        <v>0.5</v>
      </c>
      <c r="L51" s="282"/>
    </row>
    <row r="52" spans="1:12" ht="12.75">
      <c r="A52" s="282">
        <v>82</v>
      </c>
      <c r="B52" s="154" t="s">
        <v>1808</v>
      </c>
      <c r="C52" s="282" t="s">
        <v>38</v>
      </c>
      <c r="D52" s="93" t="s">
        <v>556</v>
      </c>
      <c r="E52" s="394"/>
      <c r="F52" s="219"/>
      <c r="G52" s="282" t="s">
        <v>567</v>
      </c>
      <c r="H52" s="282">
        <v>0.5</v>
      </c>
      <c r="I52" s="282"/>
      <c r="J52" s="282"/>
      <c r="K52" s="282">
        <f t="shared" si="1"/>
        <v>0.5</v>
      </c>
      <c r="L52" s="282"/>
    </row>
    <row r="53" spans="1:12" ht="12.75">
      <c r="A53" s="282">
        <v>83</v>
      </c>
      <c r="B53" s="154" t="s">
        <v>2386</v>
      </c>
      <c r="C53" s="282" t="s">
        <v>361</v>
      </c>
      <c r="D53" s="93" t="s">
        <v>550</v>
      </c>
      <c r="E53" s="394"/>
      <c r="F53" s="219"/>
      <c r="G53" s="282" t="s">
        <v>567</v>
      </c>
      <c r="H53" s="282">
        <v>0.5</v>
      </c>
      <c r="I53" s="282"/>
      <c r="J53" s="282"/>
      <c r="K53" s="282">
        <f t="shared" si="1"/>
        <v>0.5</v>
      </c>
      <c r="L53" s="282"/>
    </row>
    <row r="54" spans="1:12" ht="12.75">
      <c r="A54" s="282">
        <v>205</v>
      </c>
      <c r="B54" s="151" t="s">
        <v>36</v>
      </c>
      <c r="C54" s="282" t="s">
        <v>144</v>
      </c>
      <c r="D54" s="159" t="s">
        <v>552</v>
      </c>
      <c r="E54" s="289"/>
      <c r="F54" s="282"/>
      <c r="G54" s="151" t="s">
        <v>1528</v>
      </c>
      <c r="H54" s="282">
        <v>0.25</v>
      </c>
      <c r="I54" s="282"/>
      <c r="J54" s="282"/>
      <c r="K54" s="282">
        <f t="shared" si="1"/>
        <v>0.25</v>
      </c>
      <c r="L54" s="282"/>
    </row>
    <row r="55" spans="1:12" ht="12.75">
      <c r="A55" s="282">
        <v>84</v>
      </c>
      <c r="B55" s="154" t="s">
        <v>1700</v>
      </c>
      <c r="C55" s="282" t="s">
        <v>144</v>
      </c>
      <c r="D55" s="93" t="s">
        <v>559</v>
      </c>
      <c r="E55" s="394"/>
      <c r="F55" s="219"/>
      <c r="G55" s="282" t="s">
        <v>567</v>
      </c>
      <c r="H55" s="282">
        <v>0.5</v>
      </c>
      <c r="I55" s="282"/>
      <c r="J55" s="282"/>
      <c r="K55" s="282">
        <f t="shared" si="1"/>
        <v>0.5</v>
      </c>
      <c r="L55" s="282"/>
    </row>
    <row r="56" spans="1:12" ht="12.75">
      <c r="A56" s="282">
        <v>85</v>
      </c>
      <c r="B56" s="291" t="s">
        <v>36</v>
      </c>
      <c r="C56" s="282" t="s">
        <v>115</v>
      </c>
      <c r="D56" s="327" t="s">
        <v>539</v>
      </c>
      <c r="E56" s="394"/>
      <c r="F56" s="219"/>
      <c r="G56" s="282" t="s">
        <v>567</v>
      </c>
      <c r="H56" s="282">
        <v>0.5</v>
      </c>
      <c r="I56" s="282"/>
      <c r="J56" s="282"/>
      <c r="K56" s="282">
        <f t="shared" si="1"/>
        <v>0.5</v>
      </c>
      <c r="L56" s="282"/>
    </row>
    <row r="57" spans="1:12" ht="12.75">
      <c r="A57" s="282">
        <v>86</v>
      </c>
      <c r="B57" s="151" t="s">
        <v>1782</v>
      </c>
      <c r="C57" s="282" t="s">
        <v>115</v>
      </c>
      <c r="D57" s="159" t="s">
        <v>553</v>
      </c>
      <c r="E57" s="289"/>
      <c r="F57" s="282"/>
      <c r="G57" s="151" t="s">
        <v>1526</v>
      </c>
      <c r="H57" s="282">
        <v>0.5</v>
      </c>
      <c r="I57" s="282"/>
      <c r="J57" s="282"/>
      <c r="K57" s="282">
        <f t="shared" si="1"/>
        <v>0.5</v>
      </c>
      <c r="L57" s="282"/>
    </row>
    <row r="58" spans="1:13" s="8" customFormat="1" ht="12.75">
      <c r="A58" s="282">
        <v>87</v>
      </c>
      <c r="B58" s="154" t="s">
        <v>2339</v>
      </c>
      <c r="C58" s="282" t="s">
        <v>289</v>
      </c>
      <c r="D58" s="93" t="s">
        <v>532</v>
      </c>
      <c r="E58" s="289"/>
      <c r="F58" s="282"/>
      <c r="G58" s="282" t="s">
        <v>576</v>
      </c>
      <c r="H58" s="290">
        <v>0.5</v>
      </c>
      <c r="I58" s="282"/>
      <c r="J58" s="282"/>
      <c r="K58" s="282">
        <f t="shared" si="1"/>
        <v>0.5</v>
      </c>
      <c r="L58" s="282"/>
      <c r="M58" s="16"/>
    </row>
    <row r="59" spans="1:12" ht="12.75">
      <c r="A59" s="282">
        <v>88</v>
      </c>
      <c r="B59" s="154" t="s">
        <v>2339</v>
      </c>
      <c r="C59" s="282" t="s">
        <v>289</v>
      </c>
      <c r="D59" s="93" t="s">
        <v>532</v>
      </c>
      <c r="E59" s="394"/>
      <c r="F59" s="219"/>
      <c r="G59" s="282" t="s">
        <v>567</v>
      </c>
      <c r="H59" s="282">
        <v>0.5</v>
      </c>
      <c r="I59" s="282"/>
      <c r="J59" s="282"/>
      <c r="K59" s="282">
        <f t="shared" si="1"/>
        <v>0.5</v>
      </c>
      <c r="L59" s="282"/>
    </row>
    <row r="60" spans="1:12" ht="12.75">
      <c r="A60" s="282">
        <v>89</v>
      </c>
      <c r="B60" s="154" t="s">
        <v>2339</v>
      </c>
      <c r="C60" s="282" t="s">
        <v>289</v>
      </c>
      <c r="D60" s="93" t="s">
        <v>532</v>
      </c>
      <c r="E60" s="394"/>
      <c r="F60" s="219"/>
      <c r="G60" s="282" t="s">
        <v>567</v>
      </c>
      <c r="H60" s="282">
        <v>0.5</v>
      </c>
      <c r="I60" s="282"/>
      <c r="J60" s="282"/>
      <c r="K60" s="282">
        <f t="shared" si="1"/>
        <v>0.5</v>
      </c>
      <c r="L60" s="282"/>
    </row>
    <row r="61" spans="1:12" ht="12.75">
      <c r="A61" s="282">
        <v>59</v>
      </c>
      <c r="B61" s="282" t="s">
        <v>1813</v>
      </c>
      <c r="C61" s="282" t="s">
        <v>32</v>
      </c>
      <c r="D61" s="93" t="s">
        <v>580</v>
      </c>
      <c r="E61" s="289"/>
      <c r="F61" s="282"/>
      <c r="G61" s="282"/>
      <c r="H61" s="290"/>
      <c r="I61" s="282" t="s">
        <v>96</v>
      </c>
      <c r="J61" s="282">
        <v>0.75</v>
      </c>
      <c r="K61" s="282">
        <f t="shared" si="1"/>
        <v>0.75</v>
      </c>
      <c r="L61" s="282"/>
    </row>
    <row r="62" spans="1:12" ht="12.75">
      <c r="A62" s="282">
        <v>18</v>
      </c>
      <c r="B62" s="150" t="s">
        <v>2378</v>
      </c>
      <c r="C62" s="282" t="s">
        <v>32</v>
      </c>
      <c r="D62" s="157" t="s">
        <v>536</v>
      </c>
      <c r="E62" s="289"/>
      <c r="F62" s="282"/>
      <c r="G62" s="282" t="s">
        <v>2600</v>
      </c>
      <c r="H62" s="290">
        <v>0.25</v>
      </c>
      <c r="I62" s="282" t="s">
        <v>97</v>
      </c>
      <c r="J62" s="282">
        <v>1</v>
      </c>
      <c r="K62" s="282">
        <f t="shared" si="1"/>
        <v>1.25</v>
      </c>
      <c r="L62" s="282"/>
    </row>
    <row r="63" spans="1:12" ht="12.75">
      <c r="A63" s="282">
        <v>197</v>
      </c>
      <c r="B63" s="47" t="s">
        <v>1716</v>
      </c>
      <c r="C63" s="47" t="s">
        <v>32</v>
      </c>
      <c r="D63" s="270" t="s">
        <v>2502</v>
      </c>
      <c r="E63" s="289" t="s">
        <v>2491</v>
      </c>
      <c r="F63" s="47">
        <v>0.33</v>
      </c>
      <c r="G63" s="47"/>
      <c r="H63" s="315"/>
      <c r="I63" s="47"/>
      <c r="J63" s="47"/>
      <c r="K63" s="282">
        <f t="shared" si="1"/>
        <v>0.33</v>
      </c>
      <c r="L63" s="47"/>
    </row>
    <row r="64" spans="1:12" ht="12.75">
      <c r="A64" s="282">
        <v>90</v>
      </c>
      <c r="B64" s="151" t="s">
        <v>1818</v>
      </c>
      <c r="C64" s="282" t="s">
        <v>32</v>
      </c>
      <c r="D64" s="159" t="s">
        <v>553</v>
      </c>
      <c r="E64" s="289"/>
      <c r="F64" s="282"/>
      <c r="G64" s="151" t="s">
        <v>1526</v>
      </c>
      <c r="H64" s="282">
        <v>0.5</v>
      </c>
      <c r="I64" s="282"/>
      <c r="J64" s="282"/>
      <c r="K64" s="282">
        <f t="shared" si="1"/>
        <v>0.5</v>
      </c>
      <c r="L64" s="282"/>
    </row>
    <row r="65" spans="1:12" ht="12.75">
      <c r="A65" s="282">
        <v>91</v>
      </c>
      <c r="B65" s="154" t="s">
        <v>1700</v>
      </c>
      <c r="C65" s="282" t="s">
        <v>32</v>
      </c>
      <c r="D65" s="93" t="s">
        <v>556</v>
      </c>
      <c r="E65" s="289"/>
      <c r="F65" s="282"/>
      <c r="G65" s="282" t="s">
        <v>576</v>
      </c>
      <c r="H65" s="290">
        <v>0.5</v>
      </c>
      <c r="I65" s="282"/>
      <c r="J65" s="282"/>
      <c r="K65" s="282">
        <f t="shared" si="1"/>
        <v>0.5</v>
      </c>
      <c r="L65" s="282"/>
    </row>
    <row r="66" spans="1:12" ht="12.75">
      <c r="A66" s="282">
        <v>92</v>
      </c>
      <c r="B66" s="154" t="s">
        <v>1700</v>
      </c>
      <c r="C66" s="282" t="s">
        <v>32</v>
      </c>
      <c r="D66" s="93" t="s">
        <v>556</v>
      </c>
      <c r="E66" s="394"/>
      <c r="F66" s="219"/>
      <c r="G66" s="282" t="s">
        <v>567</v>
      </c>
      <c r="H66" s="282">
        <v>0.5</v>
      </c>
      <c r="I66" s="282"/>
      <c r="J66" s="282"/>
      <c r="K66" s="282">
        <f t="shared" si="1"/>
        <v>0.5</v>
      </c>
      <c r="L66" s="282"/>
    </row>
    <row r="67" spans="1:12" ht="12.75">
      <c r="A67" s="282">
        <v>206</v>
      </c>
      <c r="B67" s="151" t="s">
        <v>1700</v>
      </c>
      <c r="C67" s="282" t="s">
        <v>32</v>
      </c>
      <c r="D67" s="159" t="s">
        <v>556</v>
      </c>
      <c r="E67" s="289"/>
      <c r="F67" s="282"/>
      <c r="G67" s="151" t="s">
        <v>1528</v>
      </c>
      <c r="H67" s="282">
        <v>0.25</v>
      </c>
      <c r="I67" s="282"/>
      <c r="J67" s="282"/>
      <c r="K67" s="282">
        <f t="shared" si="1"/>
        <v>0.25</v>
      </c>
      <c r="L67" s="282"/>
    </row>
    <row r="68" spans="1:12" ht="12.75">
      <c r="A68" s="282">
        <v>65</v>
      </c>
      <c r="B68" s="150" t="s">
        <v>2377</v>
      </c>
      <c r="C68" s="282" t="s">
        <v>131</v>
      </c>
      <c r="D68" s="157" t="s">
        <v>577</v>
      </c>
      <c r="E68" s="289"/>
      <c r="F68" s="282"/>
      <c r="G68" s="282"/>
      <c r="H68" s="290"/>
      <c r="I68" s="282" t="s">
        <v>122</v>
      </c>
      <c r="J68" s="282">
        <v>0.6</v>
      </c>
      <c r="K68" s="282">
        <f t="shared" si="1"/>
        <v>0.6</v>
      </c>
      <c r="L68" s="282"/>
    </row>
    <row r="69" spans="1:12" ht="12.75">
      <c r="A69" s="282">
        <v>207</v>
      </c>
      <c r="B69" s="151" t="s">
        <v>2352</v>
      </c>
      <c r="C69" s="282" t="s">
        <v>210</v>
      </c>
      <c r="D69" s="159" t="s">
        <v>545</v>
      </c>
      <c r="E69" s="289"/>
      <c r="F69" s="282"/>
      <c r="G69" s="151" t="s">
        <v>1528</v>
      </c>
      <c r="H69" s="282">
        <v>0.25</v>
      </c>
      <c r="I69" s="282"/>
      <c r="J69" s="282"/>
      <c r="K69" s="282">
        <f t="shared" si="1"/>
        <v>0.25</v>
      </c>
      <c r="L69" s="282"/>
    </row>
    <row r="70" spans="1:17" s="396" customFormat="1" ht="12.75">
      <c r="A70" s="282">
        <v>208</v>
      </c>
      <c r="B70" s="151" t="s">
        <v>36</v>
      </c>
      <c r="C70" s="282" t="s">
        <v>210</v>
      </c>
      <c r="D70" s="159" t="s">
        <v>1530</v>
      </c>
      <c r="E70" s="289"/>
      <c r="F70" s="282"/>
      <c r="G70" s="151" t="s">
        <v>1528</v>
      </c>
      <c r="H70" s="282">
        <v>0.25</v>
      </c>
      <c r="I70" s="282"/>
      <c r="J70" s="282"/>
      <c r="K70" s="282">
        <f aca="true" t="shared" si="2" ref="K70:K101">J70+H70+F70</f>
        <v>0.25</v>
      </c>
      <c r="L70" s="282"/>
      <c r="M70" s="432"/>
      <c r="N70" s="432"/>
      <c r="O70" s="432"/>
      <c r="P70" s="432"/>
      <c r="Q70" s="432"/>
    </row>
    <row r="71" spans="1:12" ht="12.75">
      <c r="A71" s="282">
        <v>93</v>
      </c>
      <c r="B71" s="154" t="s">
        <v>2291</v>
      </c>
      <c r="C71" s="282" t="s">
        <v>210</v>
      </c>
      <c r="D71" s="93" t="s">
        <v>559</v>
      </c>
      <c r="E71" s="394"/>
      <c r="F71" s="219"/>
      <c r="G71" s="282" t="s">
        <v>567</v>
      </c>
      <c r="H71" s="282">
        <v>0.5</v>
      </c>
      <c r="I71" s="282"/>
      <c r="J71" s="282"/>
      <c r="K71" s="282">
        <f t="shared" si="2"/>
        <v>0.5</v>
      </c>
      <c r="L71" s="282"/>
    </row>
    <row r="72" spans="1:12" ht="12.75">
      <c r="A72" s="282">
        <v>209</v>
      </c>
      <c r="B72" s="151" t="s">
        <v>51</v>
      </c>
      <c r="C72" s="282" t="s">
        <v>210</v>
      </c>
      <c r="D72" s="159" t="s">
        <v>1530</v>
      </c>
      <c r="E72" s="289"/>
      <c r="F72" s="282"/>
      <c r="G72" s="151" t="s">
        <v>1528</v>
      </c>
      <c r="H72" s="282">
        <v>0.25</v>
      </c>
      <c r="I72" s="282"/>
      <c r="J72" s="282"/>
      <c r="K72" s="282">
        <f t="shared" si="2"/>
        <v>0.25</v>
      </c>
      <c r="L72" s="282"/>
    </row>
    <row r="73" spans="1:12" ht="12.75">
      <c r="A73" s="282">
        <v>94</v>
      </c>
      <c r="B73" s="151" t="s">
        <v>1699</v>
      </c>
      <c r="C73" s="282" t="s">
        <v>241</v>
      </c>
      <c r="D73" s="159" t="s">
        <v>553</v>
      </c>
      <c r="E73" s="289"/>
      <c r="F73" s="282"/>
      <c r="G73" s="151" t="s">
        <v>1526</v>
      </c>
      <c r="H73" s="282">
        <v>0.5</v>
      </c>
      <c r="I73" s="282"/>
      <c r="J73" s="282"/>
      <c r="K73" s="282">
        <f t="shared" si="2"/>
        <v>0.5</v>
      </c>
      <c r="L73" s="282"/>
    </row>
    <row r="74" spans="1:12" ht="12.75">
      <c r="A74" s="282">
        <v>95</v>
      </c>
      <c r="B74" s="154" t="s">
        <v>1733</v>
      </c>
      <c r="C74" s="282" t="s">
        <v>241</v>
      </c>
      <c r="D74" s="93" t="s">
        <v>561</v>
      </c>
      <c r="E74" s="289"/>
      <c r="F74" s="282"/>
      <c r="G74" s="282" t="s">
        <v>576</v>
      </c>
      <c r="H74" s="290">
        <v>0.5</v>
      </c>
      <c r="I74" s="282"/>
      <c r="J74" s="282"/>
      <c r="K74" s="282">
        <f t="shared" si="2"/>
        <v>0.5</v>
      </c>
      <c r="L74" s="282"/>
    </row>
    <row r="75" spans="1:12" ht="12.75">
      <c r="A75" s="282">
        <v>96</v>
      </c>
      <c r="B75" s="154" t="s">
        <v>1733</v>
      </c>
      <c r="C75" s="282" t="s">
        <v>241</v>
      </c>
      <c r="D75" s="93" t="s">
        <v>561</v>
      </c>
      <c r="E75" s="394"/>
      <c r="F75" s="219"/>
      <c r="G75" s="282" t="s">
        <v>567</v>
      </c>
      <c r="H75" s="282">
        <v>0.5</v>
      </c>
      <c r="I75" s="282"/>
      <c r="J75" s="282"/>
      <c r="K75" s="282">
        <f t="shared" si="2"/>
        <v>0.5</v>
      </c>
      <c r="L75" s="282"/>
    </row>
    <row r="76" spans="1:12" ht="12.75">
      <c r="A76" s="282">
        <v>97</v>
      </c>
      <c r="B76" s="291" t="s">
        <v>2371</v>
      </c>
      <c r="C76" s="282" t="s">
        <v>55</v>
      </c>
      <c r="D76" s="327" t="s">
        <v>539</v>
      </c>
      <c r="E76" s="394"/>
      <c r="F76" s="219"/>
      <c r="G76" s="282" t="s">
        <v>567</v>
      </c>
      <c r="H76" s="282">
        <v>0.5</v>
      </c>
      <c r="I76" s="282"/>
      <c r="J76" s="282"/>
      <c r="K76" s="282">
        <f t="shared" si="2"/>
        <v>0.5</v>
      </c>
      <c r="L76" s="282"/>
    </row>
    <row r="77" spans="1:12" ht="25.5">
      <c r="A77" s="282">
        <v>35</v>
      </c>
      <c r="B77" s="154" t="s">
        <v>2338</v>
      </c>
      <c r="C77" s="282" t="s">
        <v>40</v>
      </c>
      <c r="D77" s="93" t="s">
        <v>324</v>
      </c>
      <c r="E77" s="289"/>
      <c r="F77" s="282"/>
      <c r="G77" s="93" t="s">
        <v>2414</v>
      </c>
      <c r="H77" s="290">
        <v>1</v>
      </c>
      <c r="I77" s="282"/>
      <c r="J77" s="282"/>
      <c r="K77" s="282">
        <f t="shared" si="2"/>
        <v>1</v>
      </c>
      <c r="L77" s="282"/>
    </row>
    <row r="78" spans="1:12" ht="12.75">
      <c r="A78" s="282">
        <v>98</v>
      </c>
      <c r="B78" s="154" t="s">
        <v>2085</v>
      </c>
      <c r="C78" s="282" t="s">
        <v>40</v>
      </c>
      <c r="D78" s="93" t="s">
        <v>548</v>
      </c>
      <c r="E78" s="394"/>
      <c r="F78" s="219"/>
      <c r="G78" s="282" t="s">
        <v>567</v>
      </c>
      <c r="H78" s="282">
        <v>0.5</v>
      </c>
      <c r="I78" s="282"/>
      <c r="J78" s="282"/>
      <c r="K78" s="282">
        <f t="shared" si="2"/>
        <v>0.5</v>
      </c>
      <c r="L78" s="282"/>
    </row>
    <row r="79" spans="1:12" ht="12.75">
      <c r="A79" s="282">
        <v>99</v>
      </c>
      <c r="B79" s="154" t="s">
        <v>1895</v>
      </c>
      <c r="C79" s="282" t="s">
        <v>164</v>
      </c>
      <c r="D79" s="93" t="s">
        <v>558</v>
      </c>
      <c r="E79" s="394"/>
      <c r="F79" s="219"/>
      <c r="G79" s="282" t="s">
        <v>567</v>
      </c>
      <c r="H79" s="282">
        <v>0.5</v>
      </c>
      <c r="I79" s="282"/>
      <c r="J79" s="282"/>
      <c r="K79" s="282">
        <f t="shared" si="2"/>
        <v>0.5</v>
      </c>
      <c r="L79" s="282"/>
    </row>
    <row r="80" spans="1:17" ht="12.75">
      <c r="A80" s="282">
        <v>100</v>
      </c>
      <c r="B80" s="154" t="s">
        <v>2128</v>
      </c>
      <c r="C80" s="282" t="s">
        <v>164</v>
      </c>
      <c r="D80" s="93" t="s">
        <v>550</v>
      </c>
      <c r="E80" s="394"/>
      <c r="F80" s="219"/>
      <c r="G80" s="282" t="s">
        <v>567</v>
      </c>
      <c r="H80" s="282">
        <v>0.5</v>
      </c>
      <c r="I80" s="282"/>
      <c r="J80" s="282"/>
      <c r="K80" s="282">
        <f t="shared" si="2"/>
        <v>0.5</v>
      </c>
      <c r="L80" s="282"/>
      <c r="M80" s="431"/>
      <c r="N80" s="431"/>
      <c r="O80" s="431"/>
      <c r="P80" s="431"/>
      <c r="Q80" s="431"/>
    </row>
    <row r="81" spans="1:12" ht="12.75">
      <c r="A81" s="282">
        <v>101</v>
      </c>
      <c r="B81" s="151" t="s">
        <v>1895</v>
      </c>
      <c r="C81" s="282" t="s">
        <v>48</v>
      </c>
      <c r="D81" s="159" t="s">
        <v>1531</v>
      </c>
      <c r="E81" s="289"/>
      <c r="F81" s="282"/>
      <c r="G81" s="151" t="s">
        <v>1526</v>
      </c>
      <c r="H81" s="282">
        <v>0.5</v>
      </c>
      <c r="I81" s="282"/>
      <c r="J81" s="282"/>
      <c r="K81" s="282">
        <f t="shared" si="2"/>
        <v>0.5</v>
      </c>
      <c r="L81" s="282"/>
    </row>
    <row r="82" spans="1:12" ht="12.75">
      <c r="A82" s="282">
        <v>102</v>
      </c>
      <c r="B82" s="151" t="s">
        <v>1895</v>
      </c>
      <c r="C82" s="282" t="s">
        <v>48</v>
      </c>
      <c r="D82" s="159" t="s">
        <v>1532</v>
      </c>
      <c r="E82" s="289"/>
      <c r="F82" s="282"/>
      <c r="G82" s="151" t="s">
        <v>1526</v>
      </c>
      <c r="H82" s="282">
        <v>0.5</v>
      </c>
      <c r="I82" s="282"/>
      <c r="J82" s="282"/>
      <c r="K82" s="282">
        <f t="shared" si="2"/>
        <v>0.5</v>
      </c>
      <c r="L82" s="282"/>
    </row>
    <row r="83" spans="1:12" ht="12.75">
      <c r="A83" s="282">
        <v>103</v>
      </c>
      <c r="B83" s="151" t="s">
        <v>2128</v>
      </c>
      <c r="C83" s="282" t="s">
        <v>48</v>
      </c>
      <c r="D83" s="159" t="s">
        <v>553</v>
      </c>
      <c r="E83" s="289"/>
      <c r="F83" s="282"/>
      <c r="G83" s="151" t="s">
        <v>1526</v>
      </c>
      <c r="H83" s="282">
        <v>0.5</v>
      </c>
      <c r="I83" s="282"/>
      <c r="J83" s="282"/>
      <c r="K83" s="282">
        <f t="shared" si="2"/>
        <v>0.5</v>
      </c>
      <c r="L83" s="282"/>
    </row>
    <row r="84" spans="1:12" ht="12.75">
      <c r="A84" s="282">
        <v>104</v>
      </c>
      <c r="B84" s="151" t="s">
        <v>2400</v>
      </c>
      <c r="C84" s="282" t="s">
        <v>48</v>
      </c>
      <c r="D84" s="159" t="s">
        <v>1535</v>
      </c>
      <c r="E84" s="289"/>
      <c r="F84" s="282"/>
      <c r="G84" s="151" t="s">
        <v>1526</v>
      </c>
      <c r="H84" s="282">
        <v>0.5</v>
      </c>
      <c r="I84" s="282"/>
      <c r="J84" s="282"/>
      <c r="K84" s="282">
        <f t="shared" si="2"/>
        <v>0.5</v>
      </c>
      <c r="L84" s="282"/>
    </row>
    <row r="85" spans="1:12" ht="25.5">
      <c r="A85" s="282">
        <v>4</v>
      </c>
      <c r="B85" s="150" t="s">
        <v>1711</v>
      </c>
      <c r="C85" s="282" t="s">
        <v>630</v>
      </c>
      <c r="D85" s="157" t="s">
        <v>578</v>
      </c>
      <c r="E85" s="48" t="s">
        <v>2535</v>
      </c>
      <c r="F85" s="282">
        <v>1</v>
      </c>
      <c r="G85" s="93" t="s">
        <v>2414</v>
      </c>
      <c r="H85" s="290">
        <v>1</v>
      </c>
      <c r="I85" s="282" t="s">
        <v>87</v>
      </c>
      <c r="J85" s="282">
        <v>1.5</v>
      </c>
      <c r="K85" s="282">
        <f t="shared" si="2"/>
        <v>3.5</v>
      </c>
      <c r="L85" s="282"/>
    </row>
    <row r="86" spans="1:12" ht="12.75">
      <c r="A86" s="282">
        <v>105</v>
      </c>
      <c r="B86" s="154" t="s">
        <v>2384</v>
      </c>
      <c r="C86" s="282" t="s">
        <v>1985</v>
      </c>
      <c r="D86" s="93" t="s">
        <v>548</v>
      </c>
      <c r="E86" s="394"/>
      <c r="F86" s="219"/>
      <c r="G86" s="282" t="s">
        <v>567</v>
      </c>
      <c r="H86" s="282">
        <v>0.5</v>
      </c>
      <c r="I86" s="282"/>
      <c r="J86" s="282"/>
      <c r="K86" s="282">
        <f t="shared" si="2"/>
        <v>0.5</v>
      </c>
      <c r="L86" s="282"/>
    </row>
    <row r="87" spans="1:12" ht="12.75">
      <c r="A87" s="282">
        <v>106</v>
      </c>
      <c r="B87" s="151" t="s">
        <v>2390</v>
      </c>
      <c r="C87" s="282" t="s">
        <v>901</v>
      </c>
      <c r="D87" s="159" t="s">
        <v>553</v>
      </c>
      <c r="E87" s="289"/>
      <c r="F87" s="282"/>
      <c r="G87" s="151" t="s">
        <v>1526</v>
      </c>
      <c r="H87" s="282">
        <v>0.5</v>
      </c>
      <c r="I87" s="282"/>
      <c r="J87" s="282"/>
      <c r="K87" s="282">
        <f t="shared" si="2"/>
        <v>0.5</v>
      </c>
      <c r="L87" s="282"/>
    </row>
    <row r="88" spans="1:12" ht="25.5">
      <c r="A88" s="282">
        <v>36</v>
      </c>
      <c r="B88" s="282" t="s">
        <v>1884</v>
      </c>
      <c r="C88" s="282" t="s">
        <v>683</v>
      </c>
      <c r="D88" s="93" t="s">
        <v>316</v>
      </c>
      <c r="E88" s="397" t="s">
        <v>2533</v>
      </c>
      <c r="F88" s="282">
        <v>1</v>
      </c>
      <c r="G88" s="282"/>
      <c r="H88" s="290"/>
      <c r="I88" s="282"/>
      <c r="J88" s="282"/>
      <c r="K88" s="282">
        <f t="shared" si="2"/>
        <v>1</v>
      </c>
      <c r="L88" s="282"/>
    </row>
    <row r="89" spans="1:12" ht="12.75">
      <c r="A89" s="282">
        <v>107</v>
      </c>
      <c r="B89" s="151" t="s">
        <v>2392</v>
      </c>
      <c r="C89" s="282" t="s">
        <v>1067</v>
      </c>
      <c r="D89" s="159" t="s">
        <v>553</v>
      </c>
      <c r="E89" s="289"/>
      <c r="F89" s="282"/>
      <c r="G89" s="151" t="s">
        <v>1526</v>
      </c>
      <c r="H89" s="282">
        <v>0.5</v>
      </c>
      <c r="I89" s="282"/>
      <c r="J89" s="282"/>
      <c r="K89" s="282">
        <f t="shared" si="2"/>
        <v>0.5</v>
      </c>
      <c r="L89" s="282"/>
    </row>
    <row r="90" spans="1:12" ht="12.75">
      <c r="A90" s="282">
        <v>108</v>
      </c>
      <c r="B90" s="151" t="s">
        <v>2408</v>
      </c>
      <c r="C90" s="282" t="s">
        <v>45</v>
      </c>
      <c r="D90" s="159" t="s">
        <v>1533</v>
      </c>
      <c r="E90" s="289"/>
      <c r="F90" s="282"/>
      <c r="G90" s="151" t="s">
        <v>1526</v>
      </c>
      <c r="H90" s="282">
        <v>0.5</v>
      </c>
      <c r="I90" s="282"/>
      <c r="J90" s="282"/>
      <c r="K90" s="282">
        <f t="shared" si="2"/>
        <v>0.5</v>
      </c>
      <c r="L90" s="282"/>
    </row>
    <row r="91" spans="1:12" ht="12.75">
      <c r="A91" s="282">
        <v>109</v>
      </c>
      <c r="B91" s="151" t="s">
        <v>2394</v>
      </c>
      <c r="C91" s="282" t="s">
        <v>45</v>
      </c>
      <c r="D91" s="159" t="s">
        <v>556</v>
      </c>
      <c r="E91" s="289"/>
      <c r="F91" s="282"/>
      <c r="G91" s="151" t="s">
        <v>1526</v>
      </c>
      <c r="H91" s="282">
        <v>0.5</v>
      </c>
      <c r="I91" s="282"/>
      <c r="J91" s="282"/>
      <c r="K91" s="282">
        <f t="shared" si="2"/>
        <v>0.5</v>
      </c>
      <c r="L91" s="282"/>
    </row>
    <row r="92" spans="1:13" s="8" customFormat="1" ht="25.5">
      <c r="A92" s="282">
        <v>37</v>
      </c>
      <c r="B92" s="154" t="s">
        <v>2361</v>
      </c>
      <c r="C92" s="282" t="s">
        <v>45</v>
      </c>
      <c r="D92" s="93" t="s">
        <v>566</v>
      </c>
      <c r="E92" s="289"/>
      <c r="F92" s="282"/>
      <c r="G92" s="93" t="s">
        <v>2414</v>
      </c>
      <c r="H92" s="290">
        <v>1</v>
      </c>
      <c r="I92" s="282"/>
      <c r="J92" s="282"/>
      <c r="K92" s="282">
        <f t="shared" si="2"/>
        <v>1</v>
      </c>
      <c r="L92" s="282"/>
      <c r="M92" s="16"/>
    </row>
    <row r="93" spans="1:12" ht="12.75">
      <c r="A93" s="282">
        <v>38</v>
      </c>
      <c r="B93" s="291" t="s">
        <v>363</v>
      </c>
      <c r="C93" s="282" t="s">
        <v>45</v>
      </c>
      <c r="D93" s="327" t="s">
        <v>324</v>
      </c>
      <c r="E93" s="289" t="s">
        <v>2535</v>
      </c>
      <c r="F93" s="282">
        <v>1</v>
      </c>
      <c r="G93" s="282"/>
      <c r="H93" s="290"/>
      <c r="I93" s="282"/>
      <c r="J93" s="282"/>
      <c r="K93" s="282">
        <f t="shared" si="2"/>
        <v>1</v>
      </c>
      <c r="L93" s="282"/>
    </row>
    <row r="94" spans="1:12" ht="12.75">
      <c r="A94" s="282">
        <v>39</v>
      </c>
      <c r="B94" s="282" t="s">
        <v>1822</v>
      </c>
      <c r="C94" s="282" t="s">
        <v>45</v>
      </c>
      <c r="D94" s="157" t="s">
        <v>536</v>
      </c>
      <c r="E94" s="289"/>
      <c r="F94" s="282"/>
      <c r="G94" s="282"/>
      <c r="H94" s="290"/>
      <c r="I94" s="282" t="s">
        <v>97</v>
      </c>
      <c r="J94" s="282">
        <v>1</v>
      </c>
      <c r="K94" s="282">
        <f t="shared" si="2"/>
        <v>1</v>
      </c>
      <c r="L94" s="282"/>
    </row>
    <row r="95" spans="1:12" ht="12.75">
      <c r="A95" s="282">
        <v>110</v>
      </c>
      <c r="B95" s="151" t="s">
        <v>2413</v>
      </c>
      <c r="C95" s="282" t="s">
        <v>45</v>
      </c>
      <c r="D95" s="159" t="s">
        <v>547</v>
      </c>
      <c r="E95" s="289"/>
      <c r="F95" s="282"/>
      <c r="G95" s="151" t="s">
        <v>1526</v>
      </c>
      <c r="H95" s="282">
        <v>0.5</v>
      </c>
      <c r="I95" s="282"/>
      <c r="J95" s="282"/>
      <c r="K95" s="282">
        <f t="shared" si="2"/>
        <v>0.5</v>
      </c>
      <c r="L95" s="282"/>
    </row>
    <row r="96" spans="1:12" ht="25.5">
      <c r="A96" s="282">
        <v>10</v>
      </c>
      <c r="B96" s="282" t="s">
        <v>2342</v>
      </c>
      <c r="C96" s="282" t="s">
        <v>45</v>
      </c>
      <c r="D96" s="157" t="s">
        <v>577</v>
      </c>
      <c r="E96" s="289"/>
      <c r="F96" s="282"/>
      <c r="G96" s="93" t="s">
        <v>2414</v>
      </c>
      <c r="H96" s="290">
        <v>1</v>
      </c>
      <c r="I96" s="282" t="s">
        <v>122</v>
      </c>
      <c r="J96" s="282">
        <v>0.6</v>
      </c>
      <c r="K96" s="282">
        <f t="shared" si="2"/>
        <v>1.6</v>
      </c>
      <c r="L96" s="282"/>
    </row>
    <row r="97" spans="1:12" ht="12.75">
      <c r="A97" s="282">
        <v>111</v>
      </c>
      <c r="B97" s="291" t="s">
        <v>2342</v>
      </c>
      <c r="C97" s="282" t="s">
        <v>45</v>
      </c>
      <c r="D97" s="327" t="s">
        <v>542</v>
      </c>
      <c r="E97" s="289"/>
      <c r="F97" s="282"/>
      <c r="G97" s="282" t="s">
        <v>576</v>
      </c>
      <c r="H97" s="290">
        <v>0.5</v>
      </c>
      <c r="I97" s="282"/>
      <c r="J97" s="282"/>
      <c r="K97" s="282">
        <f t="shared" si="2"/>
        <v>0.5</v>
      </c>
      <c r="L97" s="282"/>
    </row>
    <row r="98" spans="1:12" ht="12.75">
      <c r="A98" s="282">
        <v>112</v>
      </c>
      <c r="B98" s="291" t="s">
        <v>2381</v>
      </c>
      <c r="C98" s="282" t="s">
        <v>45</v>
      </c>
      <c r="D98" s="327" t="s">
        <v>539</v>
      </c>
      <c r="E98" s="394"/>
      <c r="F98" s="219"/>
      <c r="G98" s="282" t="s">
        <v>567</v>
      </c>
      <c r="H98" s="282">
        <v>0.5</v>
      </c>
      <c r="I98" s="282"/>
      <c r="J98" s="282"/>
      <c r="K98" s="282">
        <f t="shared" si="2"/>
        <v>0.5</v>
      </c>
      <c r="L98" s="282"/>
    </row>
    <row r="99" spans="1:12" ht="12.75">
      <c r="A99" s="282">
        <v>113</v>
      </c>
      <c r="B99" s="154" t="s">
        <v>2011</v>
      </c>
      <c r="C99" s="282" t="s">
        <v>261</v>
      </c>
      <c r="D99" s="93" t="s">
        <v>532</v>
      </c>
      <c r="E99" s="394"/>
      <c r="F99" s="219"/>
      <c r="G99" s="282" t="s">
        <v>567</v>
      </c>
      <c r="H99" s="282">
        <v>0.5</v>
      </c>
      <c r="I99" s="282"/>
      <c r="J99" s="282"/>
      <c r="K99" s="282">
        <f t="shared" si="2"/>
        <v>0.5</v>
      </c>
      <c r="L99" s="282"/>
    </row>
    <row r="100" spans="1:12" ht="12.75">
      <c r="A100" s="282">
        <v>114</v>
      </c>
      <c r="B100" s="291" t="s">
        <v>2286</v>
      </c>
      <c r="C100" s="282" t="s">
        <v>261</v>
      </c>
      <c r="D100" s="327" t="s">
        <v>539</v>
      </c>
      <c r="E100" s="394"/>
      <c r="F100" s="219"/>
      <c r="G100" s="282" t="s">
        <v>567</v>
      </c>
      <c r="H100" s="282">
        <v>0.5</v>
      </c>
      <c r="I100" s="282"/>
      <c r="J100" s="282"/>
      <c r="K100" s="282">
        <f t="shared" si="2"/>
        <v>0.5</v>
      </c>
      <c r="L100" s="282"/>
    </row>
    <row r="101" spans="1:12" ht="25.5">
      <c r="A101" s="282">
        <v>40</v>
      </c>
      <c r="B101" s="291" t="s">
        <v>1988</v>
      </c>
      <c r="C101" s="282" t="s">
        <v>261</v>
      </c>
      <c r="D101" s="327" t="s">
        <v>545</v>
      </c>
      <c r="E101" s="289"/>
      <c r="F101" s="282"/>
      <c r="G101" s="93" t="s">
        <v>2414</v>
      </c>
      <c r="H101" s="290">
        <v>1</v>
      </c>
      <c r="I101" s="282"/>
      <c r="J101" s="282"/>
      <c r="K101" s="282">
        <f t="shared" si="2"/>
        <v>1</v>
      </c>
      <c r="L101" s="282"/>
    </row>
    <row r="102" spans="1:12" ht="12.75">
      <c r="A102" s="282">
        <v>115</v>
      </c>
      <c r="B102" s="154" t="s">
        <v>2379</v>
      </c>
      <c r="C102" s="282" t="s">
        <v>261</v>
      </c>
      <c r="D102" s="93" t="s">
        <v>532</v>
      </c>
      <c r="E102" s="394"/>
      <c r="F102" s="219"/>
      <c r="G102" s="282" t="s">
        <v>567</v>
      </c>
      <c r="H102" s="282">
        <v>0.5</v>
      </c>
      <c r="I102" s="282"/>
      <c r="J102" s="282"/>
      <c r="K102" s="282">
        <f aca="true" t="shared" si="3" ref="K102:K133">J102+H102+F102</f>
        <v>0.5</v>
      </c>
      <c r="L102" s="282"/>
    </row>
    <row r="103" spans="1:12" ht="12.75">
      <c r="A103" s="282">
        <v>210</v>
      </c>
      <c r="B103" s="151" t="s">
        <v>363</v>
      </c>
      <c r="C103" s="282" t="s">
        <v>857</v>
      </c>
      <c r="D103" s="159" t="s">
        <v>556</v>
      </c>
      <c r="E103" s="289"/>
      <c r="F103" s="282"/>
      <c r="G103" s="151" t="s">
        <v>1528</v>
      </c>
      <c r="H103" s="282">
        <v>0.25</v>
      </c>
      <c r="I103" s="282"/>
      <c r="J103" s="282"/>
      <c r="K103" s="282">
        <f t="shared" si="3"/>
        <v>0.25</v>
      </c>
      <c r="L103" s="282"/>
    </row>
    <row r="104" spans="1:12" ht="12.75">
      <c r="A104" s="282">
        <v>116</v>
      </c>
      <c r="B104" s="291" t="s">
        <v>2343</v>
      </c>
      <c r="C104" s="282" t="s">
        <v>155</v>
      </c>
      <c r="D104" s="327" t="s">
        <v>542</v>
      </c>
      <c r="E104" s="282"/>
      <c r="F104" s="282"/>
      <c r="G104" s="282" t="s">
        <v>576</v>
      </c>
      <c r="H104" s="290">
        <v>0.5</v>
      </c>
      <c r="I104" s="282"/>
      <c r="J104" s="282"/>
      <c r="K104" s="282">
        <f t="shared" si="3"/>
        <v>0.5</v>
      </c>
      <c r="L104" s="282"/>
    </row>
    <row r="105" spans="1:12" ht="12.75">
      <c r="A105" s="282">
        <v>117</v>
      </c>
      <c r="B105" s="291" t="s">
        <v>2343</v>
      </c>
      <c r="C105" s="282" t="s">
        <v>155</v>
      </c>
      <c r="D105" s="327" t="s">
        <v>542</v>
      </c>
      <c r="E105" s="394"/>
      <c r="F105" s="219"/>
      <c r="G105" s="282" t="s">
        <v>567</v>
      </c>
      <c r="H105" s="282">
        <v>0.5</v>
      </c>
      <c r="I105" s="282"/>
      <c r="J105" s="282"/>
      <c r="K105" s="282">
        <f t="shared" si="3"/>
        <v>0.5</v>
      </c>
      <c r="L105" s="282"/>
    </row>
    <row r="106" spans="1:12" ht="25.5">
      <c r="A106" s="282">
        <v>7</v>
      </c>
      <c r="B106" s="150" t="s">
        <v>2371</v>
      </c>
      <c r="C106" s="282" t="s">
        <v>155</v>
      </c>
      <c r="D106" s="157" t="s">
        <v>561</v>
      </c>
      <c r="E106" s="289"/>
      <c r="F106" s="282"/>
      <c r="G106" s="150" t="s">
        <v>2645</v>
      </c>
      <c r="H106" s="290">
        <v>0.75</v>
      </c>
      <c r="I106" s="282" t="s">
        <v>87</v>
      </c>
      <c r="J106" s="282">
        <v>1.5</v>
      </c>
      <c r="K106" s="282">
        <f t="shared" si="3"/>
        <v>2.25</v>
      </c>
      <c r="L106" s="282"/>
    </row>
    <row r="107" spans="1:12" ht="12.75">
      <c r="A107" s="282">
        <v>66</v>
      </c>
      <c r="B107" s="282" t="s">
        <v>2374</v>
      </c>
      <c r="C107" s="282" t="s">
        <v>155</v>
      </c>
      <c r="D107" s="327" t="s">
        <v>583</v>
      </c>
      <c r="E107" s="289"/>
      <c r="F107" s="282"/>
      <c r="G107" s="282"/>
      <c r="H107" s="290"/>
      <c r="I107" s="282" t="s">
        <v>122</v>
      </c>
      <c r="J107" s="282">
        <v>0.6</v>
      </c>
      <c r="K107" s="282">
        <f t="shared" si="3"/>
        <v>0.6</v>
      </c>
      <c r="L107" s="282"/>
    </row>
    <row r="108" spans="1:12" ht="12.75">
      <c r="A108" s="282">
        <v>118</v>
      </c>
      <c r="B108" s="151" t="s">
        <v>2402</v>
      </c>
      <c r="C108" s="282" t="s">
        <v>112</v>
      </c>
      <c r="D108" s="159" t="s">
        <v>553</v>
      </c>
      <c r="E108" s="289"/>
      <c r="F108" s="282"/>
      <c r="G108" s="151" t="s">
        <v>1526</v>
      </c>
      <c r="H108" s="282">
        <v>0.5</v>
      </c>
      <c r="I108" s="282"/>
      <c r="J108" s="282"/>
      <c r="K108" s="282">
        <f t="shared" si="3"/>
        <v>0.5</v>
      </c>
      <c r="L108" s="282"/>
    </row>
    <row r="109" spans="1:12" ht="12.75">
      <c r="A109" s="282">
        <v>67</v>
      </c>
      <c r="B109" s="150" t="s">
        <v>2372</v>
      </c>
      <c r="C109" s="282" t="s">
        <v>112</v>
      </c>
      <c r="D109" s="361" t="s">
        <v>582</v>
      </c>
      <c r="E109" s="289"/>
      <c r="F109" s="282"/>
      <c r="G109" s="282"/>
      <c r="H109" s="290"/>
      <c r="I109" s="282" t="s">
        <v>122</v>
      </c>
      <c r="J109" s="282">
        <v>0.6</v>
      </c>
      <c r="K109" s="282">
        <f t="shared" si="3"/>
        <v>0.6</v>
      </c>
      <c r="L109" s="282"/>
    </row>
    <row r="110" spans="1:12" ht="12.75">
      <c r="A110" s="282">
        <v>211</v>
      </c>
      <c r="B110" s="151" t="s">
        <v>2412</v>
      </c>
      <c r="C110" s="282" t="s">
        <v>112</v>
      </c>
      <c r="D110" s="159" t="s">
        <v>1529</v>
      </c>
      <c r="E110" s="289"/>
      <c r="F110" s="282"/>
      <c r="G110" s="151" t="s">
        <v>1528</v>
      </c>
      <c r="H110" s="282">
        <v>0.25</v>
      </c>
      <c r="I110" s="282"/>
      <c r="J110" s="282"/>
      <c r="K110" s="282">
        <f t="shared" si="3"/>
        <v>0.25</v>
      </c>
      <c r="L110" s="282"/>
    </row>
    <row r="111" spans="1:12" ht="25.5">
      <c r="A111" s="282">
        <v>41</v>
      </c>
      <c r="B111" s="154" t="s">
        <v>1816</v>
      </c>
      <c r="C111" s="282" t="s">
        <v>112</v>
      </c>
      <c r="D111" s="93" t="s">
        <v>537</v>
      </c>
      <c r="E111" s="282"/>
      <c r="F111" s="282"/>
      <c r="G111" s="93" t="s">
        <v>2414</v>
      </c>
      <c r="H111" s="290">
        <v>1</v>
      </c>
      <c r="I111" s="282"/>
      <c r="J111" s="282"/>
      <c r="K111" s="282">
        <f t="shared" si="3"/>
        <v>1</v>
      </c>
      <c r="L111" s="282"/>
    </row>
    <row r="112" spans="1:12" ht="12.75">
      <c r="A112" s="282">
        <v>119</v>
      </c>
      <c r="B112" s="154" t="s">
        <v>175</v>
      </c>
      <c r="C112" s="282" t="s">
        <v>112</v>
      </c>
      <c r="D112" s="93" t="s">
        <v>548</v>
      </c>
      <c r="E112" s="394"/>
      <c r="F112" s="219"/>
      <c r="G112" s="282" t="s">
        <v>567</v>
      </c>
      <c r="H112" s="282">
        <v>0.5</v>
      </c>
      <c r="I112" s="282"/>
      <c r="J112" s="282"/>
      <c r="K112" s="282">
        <f t="shared" si="3"/>
        <v>0.5</v>
      </c>
      <c r="L112" s="282"/>
    </row>
    <row r="113" spans="1:12" ht="12.75">
      <c r="A113" s="282">
        <v>120</v>
      </c>
      <c r="B113" s="151" t="s">
        <v>2398</v>
      </c>
      <c r="C113" s="282" t="s">
        <v>616</v>
      </c>
      <c r="D113" s="159" t="s">
        <v>1533</v>
      </c>
      <c r="E113" s="289"/>
      <c r="F113" s="282"/>
      <c r="G113" s="151" t="s">
        <v>1526</v>
      </c>
      <c r="H113" s="282">
        <v>0.5</v>
      </c>
      <c r="I113" s="282"/>
      <c r="J113" s="282"/>
      <c r="K113" s="282">
        <f t="shared" si="3"/>
        <v>0.5</v>
      </c>
      <c r="L113" s="282"/>
    </row>
    <row r="114" spans="1:12" ht="12.75">
      <c r="A114" s="282">
        <v>42</v>
      </c>
      <c r="B114" s="282" t="s">
        <v>2365</v>
      </c>
      <c r="C114" s="282" t="s">
        <v>635</v>
      </c>
      <c r="D114" s="157" t="s">
        <v>563</v>
      </c>
      <c r="E114" s="93"/>
      <c r="F114" s="282"/>
      <c r="G114" s="282"/>
      <c r="H114" s="290"/>
      <c r="I114" s="282" t="s">
        <v>295</v>
      </c>
      <c r="J114" s="282">
        <v>1</v>
      </c>
      <c r="K114" s="282">
        <f t="shared" si="3"/>
        <v>1</v>
      </c>
      <c r="L114" s="282"/>
    </row>
    <row r="115" spans="1:12" ht="12.75">
      <c r="A115" s="282">
        <v>121</v>
      </c>
      <c r="B115" s="151" t="s">
        <v>2411</v>
      </c>
      <c r="C115" s="282" t="s">
        <v>34</v>
      </c>
      <c r="D115" s="159" t="s">
        <v>553</v>
      </c>
      <c r="E115" s="289"/>
      <c r="F115" s="282"/>
      <c r="G115" s="151" t="s">
        <v>1526</v>
      </c>
      <c r="H115" s="282">
        <v>0.5</v>
      </c>
      <c r="I115" s="282"/>
      <c r="J115" s="282"/>
      <c r="K115" s="282">
        <f t="shared" si="3"/>
        <v>0.5</v>
      </c>
      <c r="L115" s="282"/>
    </row>
    <row r="116" spans="1:12" ht="12.75">
      <c r="A116" s="282">
        <v>122</v>
      </c>
      <c r="B116" s="154" t="s">
        <v>1736</v>
      </c>
      <c r="C116" s="282" t="s">
        <v>34</v>
      </c>
      <c r="D116" s="93" t="s">
        <v>558</v>
      </c>
      <c r="E116" s="394"/>
      <c r="F116" s="219"/>
      <c r="G116" s="282" t="s">
        <v>567</v>
      </c>
      <c r="H116" s="282">
        <v>0.5</v>
      </c>
      <c r="I116" s="282"/>
      <c r="J116" s="282"/>
      <c r="K116" s="282">
        <f t="shared" si="3"/>
        <v>0.5</v>
      </c>
      <c r="L116" s="282"/>
    </row>
    <row r="117" spans="1:12" ht="12.75">
      <c r="A117" s="282">
        <v>212</v>
      </c>
      <c r="B117" s="151" t="s">
        <v>2406</v>
      </c>
      <c r="C117" s="282" t="s">
        <v>34</v>
      </c>
      <c r="D117" s="159" t="s">
        <v>1529</v>
      </c>
      <c r="E117" s="289"/>
      <c r="F117" s="282"/>
      <c r="G117" s="151" t="s">
        <v>1528</v>
      </c>
      <c r="H117" s="282">
        <v>0.25</v>
      </c>
      <c r="I117" s="282"/>
      <c r="J117" s="282"/>
      <c r="K117" s="282">
        <f t="shared" si="3"/>
        <v>0.25</v>
      </c>
      <c r="L117" s="282"/>
    </row>
    <row r="118" spans="1:12" ht="12.75">
      <c r="A118" s="282">
        <v>53</v>
      </c>
      <c r="B118" s="150" t="s">
        <v>2366</v>
      </c>
      <c r="C118" s="282" t="s">
        <v>34</v>
      </c>
      <c r="D118" s="93" t="s">
        <v>563</v>
      </c>
      <c r="E118" s="289"/>
      <c r="F118" s="282"/>
      <c r="G118" s="282"/>
      <c r="H118" s="290"/>
      <c r="I118" s="282" t="s">
        <v>137</v>
      </c>
      <c r="J118" s="282">
        <v>0.8</v>
      </c>
      <c r="K118" s="282">
        <f t="shared" si="3"/>
        <v>0.8</v>
      </c>
      <c r="L118" s="282"/>
    </row>
    <row r="119" spans="1:12" ht="12.75">
      <c r="A119" s="282">
        <v>60</v>
      </c>
      <c r="B119" s="282" t="s">
        <v>36</v>
      </c>
      <c r="C119" s="282" t="s">
        <v>2330</v>
      </c>
      <c r="D119" s="157" t="s">
        <v>535</v>
      </c>
      <c r="E119" s="289"/>
      <c r="F119" s="282"/>
      <c r="G119" s="282"/>
      <c r="H119" s="290"/>
      <c r="I119" s="282" t="s">
        <v>96</v>
      </c>
      <c r="J119" s="282">
        <v>0.75</v>
      </c>
      <c r="K119" s="282">
        <f t="shared" si="3"/>
        <v>0.75</v>
      </c>
      <c r="L119" s="282"/>
    </row>
    <row r="120" spans="1:12" ht="12.75">
      <c r="A120" s="282">
        <v>123</v>
      </c>
      <c r="B120" s="154" t="s">
        <v>2385</v>
      </c>
      <c r="C120" s="282" t="s">
        <v>29</v>
      </c>
      <c r="D120" s="93" t="s">
        <v>550</v>
      </c>
      <c r="E120" s="394"/>
      <c r="F120" s="219"/>
      <c r="G120" s="282" t="s">
        <v>567</v>
      </c>
      <c r="H120" s="282">
        <v>0.5</v>
      </c>
      <c r="I120" s="282"/>
      <c r="J120" s="282"/>
      <c r="K120" s="282">
        <f t="shared" si="3"/>
        <v>0.5</v>
      </c>
      <c r="L120" s="282"/>
    </row>
    <row r="121" spans="1:12" ht="25.5">
      <c r="A121" s="282">
        <v>68</v>
      </c>
      <c r="B121" s="282" t="s">
        <v>2333</v>
      </c>
      <c r="C121" s="282" t="s">
        <v>29</v>
      </c>
      <c r="D121" s="157" t="s">
        <v>536</v>
      </c>
      <c r="E121" s="289"/>
      <c r="F121" s="282"/>
      <c r="G121" s="93" t="s">
        <v>2414</v>
      </c>
      <c r="H121" s="290"/>
      <c r="I121" s="282" t="s">
        <v>122</v>
      </c>
      <c r="J121" s="282">
        <v>0.6</v>
      </c>
      <c r="K121" s="282">
        <f t="shared" si="3"/>
        <v>0.6</v>
      </c>
      <c r="L121" s="282"/>
    </row>
    <row r="122" spans="1:12" ht="12.75">
      <c r="A122" s="282">
        <v>213</v>
      </c>
      <c r="B122" s="151" t="s">
        <v>2333</v>
      </c>
      <c r="C122" s="282" t="s">
        <v>29</v>
      </c>
      <c r="D122" s="159" t="s">
        <v>1532</v>
      </c>
      <c r="E122" s="289"/>
      <c r="F122" s="282"/>
      <c r="G122" s="151" t="s">
        <v>1528</v>
      </c>
      <c r="H122" s="282">
        <v>0.25</v>
      </c>
      <c r="I122" s="282"/>
      <c r="J122" s="282"/>
      <c r="K122" s="282">
        <f t="shared" si="3"/>
        <v>0.25</v>
      </c>
      <c r="L122" s="282"/>
    </row>
    <row r="123" spans="1:12" ht="12.75">
      <c r="A123" s="282">
        <v>214</v>
      </c>
      <c r="B123" s="151" t="s">
        <v>2395</v>
      </c>
      <c r="C123" s="282" t="s">
        <v>29</v>
      </c>
      <c r="D123" s="159" t="s">
        <v>555</v>
      </c>
      <c r="E123" s="289"/>
      <c r="F123" s="282"/>
      <c r="G123" s="151" t="s">
        <v>1528</v>
      </c>
      <c r="H123" s="282">
        <v>0.25</v>
      </c>
      <c r="I123" s="282"/>
      <c r="J123" s="282"/>
      <c r="K123" s="282">
        <f t="shared" si="3"/>
        <v>0.25</v>
      </c>
      <c r="L123" s="282"/>
    </row>
    <row r="124" spans="1:12" ht="12.75">
      <c r="A124" s="282">
        <v>215</v>
      </c>
      <c r="B124" s="151" t="s">
        <v>1823</v>
      </c>
      <c r="C124" s="282" t="s">
        <v>29</v>
      </c>
      <c r="D124" s="159" t="s">
        <v>1529</v>
      </c>
      <c r="E124" s="289"/>
      <c r="F124" s="282"/>
      <c r="G124" s="151" t="s">
        <v>1528</v>
      </c>
      <c r="H124" s="282">
        <v>0.25</v>
      </c>
      <c r="I124" s="282"/>
      <c r="J124" s="282"/>
      <c r="K124" s="282">
        <f t="shared" si="3"/>
        <v>0.25</v>
      </c>
      <c r="L124" s="282"/>
    </row>
    <row r="125" spans="1:12" ht="12.75">
      <c r="A125" s="282">
        <v>124</v>
      </c>
      <c r="B125" s="154" t="s">
        <v>1891</v>
      </c>
      <c r="C125" s="282" t="s">
        <v>29</v>
      </c>
      <c r="D125" s="93" t="s">
        <v>559</v>
      </c>
      <c r="E125" s="394"/>
      <c r="F125" s="219"/>
      <c r="G125" s="282" t="s">
        <v>567</v>
      </c>
      <c r="H125" s="282">
        <v>0.5</v>
      </c>
      <c r="I125" s="282"/>
      <c r="J125" s="282"/>
      <c r="K125" s="282">
        <f t="shared" si="3"/>
        <v>0.5</v>
      </c>
      <c r="L125" s="282"/>
    </row>
    <row r="126" spans="1:12" ht="25.5">
      <c r="A126" s="282">
        <v>43</v>
      </c>
      <c r="B126" s="291" t="s">
        <v>1725</v>
      </c>
      <c r="C126" s="282" t="s">
        <v>29</v>
      </c>
      <c r="D126" s="327" t="s">
        <v>541</v>
      </c>
      <c r="E126" s="289"/>
      <c r="F126" s="282"/>
      <c r="G126" s="93" t="s">
        <v>2414</v>
      </c>
      <c r="H126" s="290">
        <v>1</v>
      </c>
      <c r="I126" s="282"/>
      <c r="J126" s="282"/>
      <c r="K126" s="282">
        <f t="shared" si="3"/>
        <v>1</v>
      </c>
      <c r="L126" s="282"/>
    </row>
    <row r="127" spans="1:12" ht="25.5">
      <c r="A127" s="282">
        <v>44</v>
      </c>
      <c r="B127" s="154" t="s">
        <v>2349</v>
      </c>
      <c r="C127" s="282" t="s">
        <v>29</v>
      </c>
      <c r="D127" s="93" t="s">
        <v>551</v>
      </c>
      <c r="E127" s="289"/>
      <c r="F127" s="282"/>
      <c r="G127" s="93" t="s">
        <v>2414</v>
      </c>
      <c r="H127" s="290">
        <v>1</v>
      </c>
      <c r="I127" s="282"/>
      <c r="J127" s="282"/>
      <c r="K127" s="282">
        <f t="shared" si="3"/>
        <v>1</v>
      </c>
      <c r="L127" s="282"/>
    </row>
    <row r="128" spans="1:12" ht="12.75">
      <c r="A128" s="282">
        <v>8</v>
      </c>
      <c r="B128" s="282" t="s">
        <v>36</v>
      </c>
      <c r="C128" s="282" t="s">
        <v>37</v>
      </c>
      <c r="D128" s="157" t="s">
        <v>578</v>
      </c>
      <c r="E128" s="289"/>
      <c r="F128" s="282"/>
      <c r="G128" s="151" t="s">
        <v>1526</v>
      </c>
      <c r="H128" s="290">
        <v>0.5</v>
      </c>
      <c r="I128" s="282" t="s">
        <v>87</v>
      </c>
      <c r="J128" s="282">
        <v>1.5</v>
      </c>
      <c r="K128" s="282">
        <f t="shared" si="3"/>
        <v>2</v>
      </c>
      <c r="L128" s="282"/>
    </row>
    <row r="129" spans="1:12" ht="12.75">
      <c r="A129" s="282">
        <v>125</v>
      </c>
      <c r="B129" s="154" t="s">
        <v>1950</v>
      </c>
      <c r="C129" s="282" t="s">
        <v>26</v>
      </c>
      <c r="D129" s="93" t="s">
        <v>559</v>
      </c>
      <c r="E129" s="394"/>
      <c r="F129" s="219"/>
      <c r="G129" s="282" t="s">
        <v>567</v>
      </c>
      <c r="H129" s="282">
        <v>0.5</v>
      </c>
      <c r="I129" s="282"/>
      <c r="J129" s="282"/>
      <c r="K129" s="282">
        <f t="shared" si="3"/>
        <v>0.5</v>
      </c>
      <c r="L129" s="282"/>
    </row>
    <row r="130" spans="1:12" ht="38.25">
      <c r="A130" s="282">
        <v>13</v>
      </c>
      <c r="B130" s="154" t="s">
        <v>1988</v>
      </c>
      <c r="C130" s="282" t="s">
        <v>26</v>
      </c>
      <c r="D130" s="93" t="s">
        <v>562</v>
      </c>
      <c r="E130" s="289"/>
      <c r="F130" s="282"/>
      <c r="G130" s="93" t="s">
        <v>2415</v>
      </c>
      <c r="H130" s="290">
        <v>1.5</v>
      </c>
      <c r="I130" s="282"/>
      <c r="J130" s="282"/>
      <c r="K130" s="282">
        <f t="shared" si="3"/>
        <v>1.5</v>
      </c>
      <c r="L130" s="282"/>
    </row>
    <row r="131" spans="1:12" ht="12.75">
      <c r="A131" s="282">
        <v>16</v>
      </c>
      <c r="B131" s="282" t="s">
        <v>1988</v>
      </c>
      <c r="C131" s="282" t="s">
        <v>26</v>
      </c>
      <c r="D131" s="361" t="s">
        <v>579</v>
      </c>
      <c r="E131" s="289"/>
      <c r="F131" s="282"/>
      <c r="G131" s="282"/>
      <c r="H131" s="290"/>
      <c r="I131" s="282" t="s">
        <v>245</v>
      </c>
      <c r="J131" s="282">
        <v>1.33</v>
      </c>
      <c r="K131" s="282">
        <f t="shared" si="3"/>
        <v>1.33</v>
      </c>
      <c r="L131" s="282"/>
    </row>
    <row r="132" spans="1:12" ht="12.75">
      <c r="A132" s="282">
        <v>126</v>
      </c>
      <c r="B132" s="151" t="s">
        <v>1988</v>
      </c>
      <c r="C132" s="282" t="s">
        <v>26</v>
      </c>
      <c r="D132" s="159" t="s">
        <v>1527</v>
      </c>
      <c r="E132" s="289"/>
      <c r="F132" s="282"/>
      <c r="G132" s="151" t="s">
        <v>1526</v>
      </c>
      <c r="H132" s="282">
        <v>0.5</v>
      </c>
      <c r="I132" s="282"/>
      <c r="J132" s="282"/>
      <c r="K132" s="282">
        <f t="shared" si="3"/>
        <v>0.5</v>
      </c>
      <c r="L132" s="282"/>
    </row>
    <row r="133" spans="1:12" ht="25.5">
      <c r="A133" s="282">
        <v>45</v>
      </c>
      <c r="B133" s="154" t="s">
        <v>286</v>
      </c>
      <c r="C133" s="282" t="s">
        <v>26</v>
      </c>
      <c r="D133" s="93" t="s">
        <v>552</v>
      </c>
      <c r="E133" s="289"/>
      <c r="F133" s="282"/>
      <c r="G133" s="93" t="s">
        <v>2414</v>
      </c>
      <c r="H133" s="290">
        <v>1</v>
      </c>
      <c r="I133" s="93"/>
      <c r="J133" s="282"/>
      <c r="K133" s="282">
        <f t="shared" si="3"/>
        <v>1</v>
      </c>
      <c r="L133" s="282"/>
    </row>
    <row r="134" spans="1:12" ht="12.75">
      <c r="A134" s="282">
        <v>127</v>
      </c>
      <c r="B134" s="154" t="s">
        <v>2053</v>
      </c>
      <c r="C134" s="282" t="s">
        <v>26</v>
      </c>
      <c r="D134" s="93" t="s">
        <v>532</v>
      </c>
      <c r="E134" s="394"/>
      <c r="F134" s="219"/>
      <c r="G134" s="282" t="s">
        <v>567</v>
      </c>
      <c r="H134" s="282">
        <v>0.5</v>
      </c>
      <c r="I134" s="282"/>
      <c r="J134" s="282"/>
      <c r="K134" s="282">
        <f aca="true" t="shared" si="4" ref="K134:K142">J134+H134+F134</f>
        <v>0.5</v>
      </c>
      <c r="L134" s="282"/>
    </row>
    <row r="135" spans="1:12" ht="12.75">
      <c r="A135" s="282">
        <v>128</v>
      </c>
      <c r="B135" s="151" t="s">
        <v>1746</v>
      </c>
      <c r="C135" s="282" t="s">
        <v>273</v>
      </c>
      <c r="D135" s="159" t="s">
        <v>545</v>
      </c>
      <c r="E135" s="289"/>
      <c r="F135" s="282"/>
      <c r="G135" s="151" t="s">
        <v>1526</v>
      </c>
      <c r="H135" s="282">
        <v>0.5</v>
      </c>
      <c r="I135" s="282"/>
      <c r="J135" s="282"/>
      <c r="K135" s="282">
        <f t="shared" si="4"/>
        <v>0.5</v>
      </c>
      <c r="L135" s="282"/>
    </row>
    <row r="136" spans="1:12" ht="38.25">
      <c r="A136" s="282">
        <v>14</v>
      </c>
      <c r="B136" s="154" t="s">
        <v>1988</v>
      </c>
      <c r="C136" s="282" t="s">
        <v>1051</v>
      </c>
      <c r="D136" s="93" t="s">
        <v>565</v>
      </c>
      <c r="E136" s="289"/>
      <c r="F136" s="282"/>
      <c r="G136" s="93" t="s">
        <v>2415</v>
      </c>
      <c r="H136" s="290">
        <v>1.5</v>
      </c>
      <c r="I136" s="282"/>
      <c r="J136" s="282"/>
      <c r="K136" s="282">
        <f t="shared" si="4"/>
        <v>1.5</v>
      </c>
      <c r="L136" s="282"/>
    </row>
    <row r="137" spans="1:12" ht="12.75">
      <c r="A137" s="282">
        <v>129</v>
      </c>
      <c r="B137" s="154" t="s">
        <v>36</v>
      </c>
      <c r="C137" s="282" t="s">
        <v>151</v>
      </c>
      <c r="D137" s="93" t="s">
        <v>558</v>
      </c>
      <c r="E137" s="394"/>
      <c r="F137" s="219"/>
      <c r="G137" s="282" t="s">
        <v>567</v>
      </c>
      <c r="H137" s="282">
        <v>0.5</v>
      </c>
      <c r="I137" s="282"/>
      <c r="J137" s="282"/>
      <c r="K137" s="282">
        <f t="shared" si="4"/>
        <v>0.5</v>
      </c>
      <c r="L137" s="282"/>
    </row>
    <row r="138" spans="1:12" ht="38.25">
      <c r="A138" s="282">
        <v>9</v>
      </c>
      <c r="B138" s="282" t="s">
        <v>1716</v>
      </c>
      <c r="C138" s="282" t="s">
        <v>151</v>
      </c>
      <c r="D138" s="157" t="s">
        <v>577</v>
      </c>
      <c r="E138" s="289"/>
      <c r="F138" s="282"/>
      <c r="G138" s="93" t="s">
        <v>2417</v>
      </c>
      <c r="H138" s="290">
        <v>1</v>
      </c>
      <c r="I138" s="93" t="s">
        <v>599</v>
      </c>
      <c r="J138" s="282">
        <v>1</v>
      </c>
      <c r="K138" s="282">
        <f t="shared" si="4"/>
        <v>2</v>
      </c>
      <c r="L138" s="282"/>
    </row>
    <row r="139" spans="1:12" ht="25.5">
      <c r="A139" s="282">
        <v>46</v>
      </c>
      <c r="B139" s="291" t="s">
        <v>2347</v>
      </c>
      <c r="C139" s="282" t="s">
        <v>778</v>
      </c>
      <c r="D139" s="327" t="s">
        <v>545</v>
      </c>
      <c r="E139" s="289"/>
      <c r="F139" s="282"/>
      <c r="G139" s="93" t="s">
        <v>2414</v>
      </c>
      <c r="H139" s="290">
        <v>1</v>
      </c>
      <c r="I139" s="282"/>
      <c r="J139" s="282"/>
      <c r="K139" s="282">
        <f t="shared" si="4"/>
        <v>1</v>
      </c>
      <c r="L139" s="282"/>
    </row>
    <row r="140" spans="1:12" ht="12.75">
      <c r="A140" s="282">
        <v>69</v>
      </c>
      <c r="B140" s="282" t="s">
        <v>2375</v>
      </c>
      <c r="C140" s="282" t="s">
        <v>330</v>
      </c>
      <c r="D140" s="93" t="s">
        <v>582</v>
      </c>
      <c r="E140" s="289"/>
      <c r="F140" s="282"/>
      <c r="G140" s="282"/>
      <c r="H140" s="290"/>
      <c r="I140" s="282" t="s">
        <v>122</v>
      </c>
      <c r="J140" s="282">
        <v>0.6</v>
      </c>
      <c r="K140" s="282">
        <f t="shared" si="4"/>
        <v>0.6</v>
      </c>
      <c r="L140" s="282"/>
    </row>
    <row r="141" spans="1:12" ht="38.25">
      <c r="A141" s="282">
        <v>20</v>
      </c>
      <c r="B141" s="154" t="s">
        <v>2024</v>
      </c>
      <c r="C141" s="282" t="s">
        <v>330</v>
      </c>
      <c r="D141" s="93" t="s">
        <v>554</v>
      </c>
      <c r="E141" s="289"/>
      <c r="F141" s="282"/>
      <c r="G141" s="93" t="s">
        <v>2418</v>
      </c>
      <c r="H141" s="290">
        <v>1.1</v>
      </c>
      <c r="I141" s="282"/>
      <c r="J141" s="282"/>
      <c r="K141" s="282">
        <f t="shared" si="4"/>
        <v>1.1</v>
      </c>
      <c r="L141" s="282"/>
    </row>
    <row r="142" spans="1:12" ht="12.75">
      <c r="A142" s="282">
        <v>130</v>
      </c>
      <c r="B142" s="151" t="s">
        <v>2404</v>
      </c>
      <c r="C142" s="282" t="s">
        <v>39</v>
      </c>
      <c r="D142" s="159" t="s">
        <v>553</v>
      </c>
      <c r="E142" s="289"/>
      <c r="F142" s="282"/>
      <c r="G142" s="151" t="s">
        <v>1526</v>
      </c>
      <c r="H142" s="282">
        <v>0.5</v>
      </c>
      <c r="I142" s="282"/>
      <c r="J142" s="282"/>
      <c r="K142" s="282">
        <f t="shared" si="4"/>
        <v>0.5</v>
      </c>
      <c r="L142" s="282"/>
    </row>
    <row r="143" spans="1:12" ht="12.75">
      <c r="A143" s="282">
        <v>222</v>
      </c>
      <c r="B143" s="47" t="s">
        <v>2596</v>
      </c>
      <c r="C143" s="47" t="s">
        <v>39</v>
      </c>
      <c r="D143" s="270" t="s">
        <v>579</v>
      </c>
      <c r="E143" s="48"/>
      <c r="F143" s="47"/>
      <c r="G143" s="47" t="s">
        <v>2595</v>
      </c>
      <c r="H143" s="315">
        <v>0.5</v>
      </c>
      <c r="I143" s="47"/>
      <c r="J143" s="47"/>
      <c r="K143" s="47"/>
      <c r="L143" s="47"/>
    </row>
    <row r="144" spans="1:12" ht="12.75">
      <c r="A144" s="282">
        <v>131</v>
      </c>
      <c r="B144" s="151" t="s">
        <v>2399</v>
      </c>
      <c r="C144" s="282" t="s">
        <v>39</v>
      </c>
      <c r="D144" s="159" t="s">
        <v>1535</v>
      </c>
      <c r="E144" s="289"/>
      <c r="F144" s="282"/>
      <c r="G144" s="151" t="s">
        <v>1526</v>
      </c>
      <c r="H144" s="282">
        <v>0.5</v>
      </c>
      <c r="I144" s="282"/>
      <c r="J144" s="282"/>
      <c r="K144" s="282">
        <f aca="true" t="shared" si="5" ref="K144:K175">J144+H144+F144</f>
        <v>0.5</v>
      </c>
      <c r="L144" s="282"/>
    </row>
    <row r="145" spans="1:12" ht="12.75">
      <c r="A145" s="282">
        <v>219</v>
      </c>
      <c r="B145" s="151" t="s">
        <v>2405</v>
      </c>
      <c r="C145" s="282" t="s">
        <v>39</v>
      </c>
      <c r="D145" s="159" t="s">
        <v>554</v>
      </c>
      <c r="E145" s="289"/>
      <c r="F145" s="282"/>
      <c r="G145" s="151" t="s">
        <v>1534</v>
      </c>
      <c r="H145" s="282">
        <v>0.1</v>
      </c>
      <c r="I145" s="282"/>
      <c r="J145" s="282"/>
      <c r="K145" s="282">
        <f t="shared" si="5"/>
        <v>0.1</v>
      </c>
      <c r="L145" s="282"/>
    </row>
    <row r="146" spans="1:12" ht="12.75">
      <c r="A146" s="282">
        <v>132</v>
      </c>
      <c r="B146" s="151" t="s">
        <v>1876</v>
      </c>
      <c r="C146" s="282" t="s">
        <v>35</v>
      </c>
      <c r="D146" s="159" t="s">
        <v>556</v>
      </c>
      <c r="E146" s="289"/>
      <c r="F146" s="282"/>
      <c r="G146" s="151" t="s">
        <v>1526</v>
      </c>
      <c r="H146" s="282">
        <v>0.5</v>
      </c>
      <c r="I146" s="282"/>
      <c r="J146" s="282"/>
      <c r="K146" s="282">
        <f t="shared" si="5"/>
        <v>0.5</v>
      </c>
      <c r="L146" s="282"/>
    </row>
    <row r="147" spans="1:12" ht="12.75">
      <c r="A147" s="282">
        <v>133</v>
      </c>
      <c r="B147" s="154" t="s">
        <v>36</v>
      </c>
      <c r="C147" s="282" t="s">
        <v>35</v>
      </c>
      <c r="D147" s="93" t="s">
        <v>548</v>
      </c>
      <c r="E147" s="394"/>
      <c r="F147" s="219"/>
      <c r="G147" s="282" t="s">
        <v>567</v>
      </c>
      <c r="H147" s="282">
        <v>0.5</v>
      </c>
      <c r="I147" s="282"/>
      <c r="J147" s="282"/>
      <c r="K147" s="282">
        <f t="shared" si="5"/>
        <v>0.5</v>
      </c>
      <c r="L147" s="282"/>
    </row>
    <row r="148" spans="1:12" ht="12.75">
      <c r="A148" s="282">
        <v>134</v>
      </c>
      <c r="B148" s="154" t="s">
        <v>36</v>
      </c>
      <c r="C148" s="282" t="s">
        <v>35</v>
      </c>
      <c r="D148" s="93" t="s">
        <v>559</v>
      </c>
      <c r="E148" s="394"/>
      <c r="F148" s="219"/>
      <c r="G148" s="282" t="s">
        <v>567</v>
      </c>
      <c r="H148" s="282">
        <v>0.5</v>
      </c>
      <c r="I148" s="282"/>
      <c r="J148" s="282"/>
      <c r="K148" s="282">
        <f t="shared" si="5"/>
        <v>0.5</v>
      </c>
      <c r="L148" s="282"/>
    </row>
    <row r="149" spans="1:12" ht="12.75">
      <c r="A149" s="282">
        <v>135</v>
      </c>
      <c r="B149" s="154" t="s">
        <v>1814</v>
      </c>
      <c r="C149" s="282" t="s">
        <v>35</v>
      </c>
      <c r="D149" s="93" t="s">
        <v>551</v>
      </c>
      <c r="E149" s="289"/>
      <c r="F149" s="282"/>
      <c r="G149" s="282" t="s">
        <v>576</v>
      </c>
      <c r="H149" s="290">
        <v>0.5</v>
      </c>
      <c r="I149" s="282"/>
      <c r="J149" s="282"/>
      <c r="K149" s="282">
        <f t="shared" si="5"/>
        <v>0.5</v>
      </c>
      <c r="L149" s="282"/>
    </row>
    <row r="150" spans="1:12" ht="12.75">
      <c r="A150" s="282">
        <v>136</v>
      </c>
      <c r="B150" s="154" t="s">
        <v>1814</v>
      </c>
      <c r="C150" s="282" t="s">
        <v>35</v>
      </c>
      <c r="D150" s="93" t="s">
        <v>551</v>
      </c>
      <c r="E150" s="394"/>
      <c r="F150" s="219"/>
      <c r="G150" s="282" t="s">
        <v>567</v>
      </c>
      <c r="H150" s="282">
        <v>0.5</v>
      </c>
      <c r="I150" s="282"/>
      <c r="J150" s="282"/>
      <c r="K150" s="282">
        <f t="shared" si="5"/>
        <v>0.5</v>
      </c>
      <c r="L150" s="282"/>
    </row>
    <row r="151" spans="1:12" ht="12.75">
      <c r="A151" s="282">
        <v>137</v>
      </c>
      <c r="B151" s="151" t="s">
        <v>2389</v>
      </c>
      <c r="C151" s="282" t="s">
        <v>35</v>
      </c>
      <c r="D151" s="159" t="s">
        <v>1531</v>
      </c>
      <c r="E151" s="289"/>
      <c r="F151" s="282"/>
      <c r="G151" s="151" t="s">
        <v>1526</v>
      </c>
      <c r="H151" s="282">
        <v>0.5</v>
      </c>
      <c r="I151" s="282"/>
      <c r="J151" s="282"/>
      <c r="K151" s="282">
        <f t="shared" si="5"/>
        <v>0.5</v>
      </c>
      <c r="L151" s="282"/>
    </row>
    <row r="152" spans="1:12" ht="12.75">
      <c r="A152" s="282">
        <v>61</v>
      </c>
      <c r="B152" s="282" t="s">
        <v>2364</v>
      </c>
      <c r="C152" s="282" t="s">
        <v>35</v>
      </c>
      <c r="D152" s="157" t="s">
        <v>535</v>
      </c>
      <c r="E152" s="289"/>
      <c r="F152" s="282"/>
      <c r="G152" s="282"/>
      <c r="H152" s="290"/>
      <c r="I152" s="282" t="s">
        <v>96</v>
      </c>
      <c r="J152" s="282">
        <v>0.75</v>
      </c>
      <c r="K152" s="282">
        <f t="shared" si="5"/>
        <v>0.75</v>
      </c>
      <c r="L152" s="282"/>
    </row>
    <row r="153" spans="1:12" ht="12.75">
      <c r="A153" s="282">
        <v>138</v>
      </c>
      <c r="B153" s="154" t="s">
        <v>2340</v>
      </c>
      <c r="C153" s="282" t="s">
        <v>2328</v>
      </c>
      <c r="D153" s="93" t="s">
        <v>532</v>
      </c>
      <c r="E153" s="289"/>
      <c r="F153" s="282"/>
      <c r="G153" s="282" t="s">
        <v>576</v>
      </c>
      <c r="H153" s="290">
        <v>0.5</v>
      </c>
      <c r="I153" s="282"/>
      <c r="J153" s="282"/>
      <c r="K153" s="282">
        <f t="shared" si="5"/>
        <v>0.5</v>
      </c>
      <c r="L153" s="282"/>
    </row>
    <row r="154" spans="1:12" ht="12.75">
      <c r="A154" s="282">
        <v>139</v>
      </c>
      <c r="B154" s="154" t="s">
        <v>2340</v>
      </c>
      <c r="C154" s="282" t="s">
        <v>2328</v>
      </c>
      <c r="D154" s="93" t="s">
        <v>532</v>
      </c>
      <c r="E154" s="394"/>
      <c r="F154" s="219"/>
      <c r="G154" s="282" t="s">
        <v>567</v>
      </c>
      <c r="H154" s="282">
        <v>0.5</v>
      </c>
      <c r="I154" s="282"/>
      <c r="J154" s="282"/>
      <c r="K154" s="282">
        <f t="shared" si="5"/>
        <v>0.5</v>
      </c>
      <c r="L154" s="282"/>
    </row>
    <row r="155" spans="1:12" ht="12.75">
      <c r="A155" s="282">
        <v>140</v>
      </c>
      <c r="B155" s="154" t="s">
        <v>2340</v>
      </c>
      <c r="C155" s="282" t="s">
        <v>2328</v>
      </c>
      <c r="D155" s="93" t="s">
        <v>532</v>
      </c>
      <c r="E155" s="394"/>
      <c r="F155" s="219"/>
      <c r="G155" s="282" t="s">
        <v>567</v>
      </c>
      <c r="H155" s="282">
        <v>0.5</v>
      </c>
      <c r="I155" s="282"/>
      <c r="J155" s="282"/>
      <c r="K155" s="282">
        <f t="shared" si="5"/>
        <v>0.5</v>
      </c>
      <c r="L155" s="282"/>
    </row>
    <row r="156" spans="1:12" ht="12.75">
      <c r="A156" s="282">
        <v>141</v>
      </c>
      <c r="B156" s="154" t="s">
        <v>2253</v>
      </c>
      <c r="C156" s="282" t="s">
        <v>1441</v>
      </c>
      <c r="D156" s="93" t="s">
        <v>558</v>
      </c>
      <c r="E156" s="394"/>
      <c r="F156" s="219"/>
      <c r="G156" s="282" t="s">
        <v>567</v>
      </c>
      <c r="H156" s="282">
        <v>0.5</v>
      </c>
      <c r="I156" s="282"/>
      <c r="J156" s="282"/>
      <c r="K156" s="282">
        <f t="shared" si="5"/>
        <v>0.5</v>
      </c>
      <c r="L156" s="282"/>
    </row>
    <row r="157" spans="1:12" ht="12.75">
      <c r="A157" s="282">
        <v>142</v>
      </c>
      <c r="B157" s="291" t="s">
        <v>256</v>
      </c>
      <c r="C157" s="282" t="s">
        <v>315</v>
      </c>
      <c r="D157" s="327" t="s">
        <v>545</v>
      </c>
      <c r="E157" s="289"/>
      <c r="F157" s="282"/>
      <c r="G157" s="282" t="s">
        <v>576</v>
      </c>
      <c r="H157" s="290">
        <v>0.5</v>
      </c>
      <c r="I157" s="282"/>
      <c r="J157" s="282"/>
      <c r="K157" s="282">
        <f t="shared" si="5"/>
        <v>0.5</v>
      </c>
      <c r="L157" s="282"/>
    </row>
    <row r="158" spans="1:12" ht="12.75">
      <c r="A158" s="282">
        <v>143</v>
      </c>
      <c r="B158" s="291" t="s">
        <v>256</v>
      </c>
      <c r="C158" s="282" t="s">
        <v>315</v>
      </c>
      <c r="D158" s="327" t="s">
        <v>545</v>
      </c>
      <c r="E158" s="394"/>
      <c r="F158" s="219"/>
      <c r="G158" s="282" t="s">
        <v>567</v>
      </c>
      <c r="H158" s="282">
        <v>0.5</v>
      </c>
      <c r="I158" s="282"/>
      <c r="J158" s="282"/>
      <c r="K158" s="282">
        <f t="shared" si="5"/>
        <v>0.5</v>
      </c>
      <c r="L158" s="282"/>
    </row>
    <row r="159" spans="1:12" ht="12.75">
      <c r="A159" s="282">
        <v>144</v>
      </c>
      <c r="B159" s="291" t="s">
        <v>2341</v>
      </c>
      <c r="C159" s="282" t="s">
        <v>688</v>
      </c>
      <c r="D159" s="327" t="s">
        <v>541</v>
      </c>
      <c r="E159" s="289"/>
      <c r="F159" s="282"/>
      <c r="G159" s="282" t="s">
        <v>576</v>
      </c>
      <c r="H159" s="290">
        <v>0.5</v>
      </c>
      <c r="I159" s="282"/>
      <c r="J159" s="282"/>
      <c r="K159" s="282">
        <f t="shared" si="5"/>
        <v>0.5</v>
      </c>
      <c r="L159" s="282"/>
    </row>
    <row r="160" spans="1:12" ht="12.75">
      <c r="A160" s="282">
        <v>145</v>
      </c>
      <c r="B160" s="291" t="s">
        <v>2341</v>
      </c>
      <c r="C160" s="282" t="s">
        <v>688</v>
      </c>
      <c r="D160" s="327" t="s">
        <v>541</v>
      </c>
      <c r="E160" s="394"/>
      <c r="F160" s="219"/>
      <c r="G160" s="282" t="s">
        <v>567</v>
      </c>
      <c r="H160" s="282">
        <v>0.5</v>
      </c>
      <c r="I160" s="282"/>
      <c r="J160" s="282"/>
      <c r="K160" s="282">
        <f t="shared" si="5"/>
        <v>0.5</v>
      </c>
      <c r="L160" s="282"/>
    </row>
    <row r="161" spans="1:12" ht="12.75">
      <c r="A161" s="282">
        <v>146</v>
      </c>
      <c r="B161" s="151" t="s">
        <v>2341</v>
      </c>
      <c r="C161" s="282" t="s">
        <v>688</v>
      </c>
      <c r="D161" s="159" t="s">
        <v>541</v>
      </c>
      <c r="E161" s="289"/>
      <c r="F161" s="282"/>
      <c r="G161" s="151" t="s">
        <v>1526</v>
      </c>
      <c r="H161" s="282">
        <v>0.5</v>
      </c>
      <c r="I161" s="282"/>
      <c r="J161" s="282"/>
      <c r="K161" s="282">
        <f t="shared" si="5"/>
        <v>0.5</v>
      </c>
      <c r="L161" s="282"/>
    </row>
    <row r="162" spans="1:12" ht="12.75">
      <c r="A162" s="282">
        <v>147</v>
      </c>
      <c r="B162" s="151" t="s">
        <v>2341</v>
      </c>
      <c r="C162" s="282" t="s">
        <v>688</v>
      </c>
      <c r="D162" s="159" t="s">
        <v>541</v>
      </c>
      <c r="E162" s="289"/>
      <c r="F162" s="282"/>
      <c r="G162" s="151" t="s">
        <v>1526</v>
      </c>
      <c r="H162" s="282">
        <v>0.5</v>
      </c>
      <c r="I162" s="282"/>
      <c r="J162" s="282"/>
      <c r="K162" s="282">
        <f t="shared" si="5"/>
        <v>0.5</v>
      </c>
      <c r="L162" s="282"/>
    </row>
    <row r="163" spans="1:12" ht="12.75">
      <c r="A163" s="282">
        <v>70</v>
      </c>
      <c r="B163" s="150" t="s">
        <v>2012</v>
      </c>
      <c r="C163" s="282" t="s">
        <v>931</v>
      </c>
      <c r="D163" s="157" t="s">
        <v>577</v>
      </c>
      <c r="E163" s="289"/>
      <c r="F163" s="282"/>
      <c r="G163" s="282"/>
      <c r="H163" s="290"/>
      <c r="I163" s="282" t="s">
        <v>122</v>
      </c>
      <c r="J163" s="282">
        <v>0.6</v>
      </c>
      <c r="K163" s="282">
        <f t="shared" si="5"/>
        <v>0.6</v>
      </c>
      <c r="L163" s="282"/>
    </row>
    <row r="164" spans="1:12" ht="12.75">
      <c r="A164" s="282">
        <v>148</v>
      </c>
      <c r="B164" s="151" t="s">
        <v>2012</v>
      </c>
      <c r="C164" s="282" t="s">
        <v>931</v>
      </c>
      <c r="D164" s="159" t="s">
        <v>542</v>
      </c>
      <c r="E164" s="289"/>
      <c r="F164" s="282"/>
      <c r="G164" s="151" t="s">
        <v>1526</v>
      </c>
      <c r="H164" s="282">
        <v>0.5</v>
      </c>
      <c r="I164" s="282"/>
      <c r="J164" s="282"/>
      <c r="K164" s="282">
        <f t="shared" si="5"/>
        <v>0.5</v>
      </c>
      <c r="L164" s="282"/>
    </row>
    <row r="165" spans="1:12" ht="12.75">
      <c r="A165" s="282">
        <v>149</v>
      </c>
      <c r="B165" s="151" t="s">
        <v>1831</v>
      </c>
      <c r="C165" s="282" t="s">
        <v>754</v>
      </c>
      <c r="D165" s="159" t="s">
        <v>547</v>
      </c>
      <c r="E165" s="289"/>
      <c r="F165" s="282"/>
      <c r="G165" s="151" t="s">
        <v>1526</v>
      </c>
      <c r="H165" s="282">
        <v>0.5</v>
      </c>
      <c r="I165" s="282"/>
      <c r="J165" s="282"/>
      <c r="K165" s="282">
        <f t="shared" si="5"/>
        <v>0.5</v>
      </c>
      <c r="L165" s="282"/>
    </row>
    <row r="166" spans="1:12" ht="12.75">
      <c r="A166" s="282">
        <v>150</v>
      </c>
      <c r="B166" s="151" t="s">
        <v>2283</v>
      </c>
      <c r="C166" s="282" t="s">
        <v>754</v>
      </c>
      <c r="D166" s="159" t="s">
        <v>545</v>
      </c>
      <c r="E166" s="289"/>
      <c r="F166" s="282"/>
      <c r="G166" s="151" t="s">
        <v>1526</v>
      </c>
      <c r="H166" s="282">
        <v>0.5</v>
      </c>
      <c r="I166" s="282"/>
      <c r="J166" s="282"/>
      <c r="K166" s="282">
        <f t="shared" si="5"/>
        <v>0.5</v>
      </c>
      <c r="L166" s="282"/>
    </row>
    <row r="167" spans="1:12" ht="12.75">
      <c r="A167" s="282">
        <v>151</v>
      </c>
      <c r="B167" s="151" t="s">
        <v>2081</v>
      </c>
      <c r="C167" s="282" t="s">
        <v>146</v>
      </c>
      <c r="D167" s="159" t="s">
        <v>1531</v>
      </c>
      <c r="E167" s="289"/>
      <c r="F167" s="282"/>
      <c r="G167" s="151" t="s">
        <v>1526</v>
      </c>
      <c r="H167" s="282">
        <v>0.5</v>
      </c>
      <c r="I167" s="282"/>
      <c r="J167" s="282"/>
      <c r="K167" s="282">
        <f t="shared" si="5"/>
        <v>0.5</v>
      </c>
      <c r="L167" s="282"/>
    </row>
    <row r="168" spans="1:12" ht="12.75">
      <c r="A168" s="282">
        <v>152</v>
      </c>
      <c r="B168" s="154" t="s">
        <v>2352</v>
      </c>
      <c r="C168" s="282" t="s">
        <v>146</v>
      </c>
      <c r="D168" s="93" t="s">
        <v>552</v>
      </c>
      <c r="E168" s="289"/>
      <c r="F168" s="282"/>
      <c r="G168" s="282" t="s">
        <v>576</v>
      </c>
      <c r="H168" s="290">
        <v>0.5</v>
      </c>
      <c r="I168" s="282"/>
      <c r="J168" s="282"/>
      <c r="K168" s="282">
        <f t="shared" si="5"/>
        <v>0.5</v>
      </c>
      <c r="L168" s="282"/>
    </row>
    <row r="169" spans="1:12" ht="12.75">
      <c r="A169" s="282">
        <v>153</v>
      </c>
      <c r="B169" s="154" t="s">
        <v>2352</v>
      </c>
      <c r="C169" s="282" t="s">
        <v>146</v>
      </c>
      <c r="D169" s="93" t="s">
        <v>552</v>
      </c>
      <c r="E169" s="394"/>
      <c r="F169" s="219"/>
      <c r="G169" s="282" t="s">
        <v>567</v>
      </c>
      <c r="H169" s="282">
        <v>0.5</v>
      </c>
      <c r="I169" s="282"/>
      <c r="J169" s="282"/>
      <c r="K169" s="282">
        <f t="shared" si="5"/>
        <v>0.5</v>
      </c>
      <c r="L169" s="282"/>
    </row>
    <row r="170" spans="1:12" ht="12.75">
      <c r="A170" s="282">
        <v>154</v>
      </c>
      <c r="B170" s="154" t="s">
        <v>658</v>
      </c>
      <c r="C170" s="282" t="s">
        <v>146</v>
      </c>
      <c r="D170" s="93" t="s">
        <v>554</v>
      </c>
      <c r="E170" s="289"/>
      <c r="F170" s="282"/>
      <c r="G170" s="282" t="s">
        <v>576</v>
      </c>
      <c r="H170" s="290">
        <v>0.5</v>
      </c>
      <c r="I170" s="282"/>
      <c r="J170" s="282"/>
      <c r="K170" s="282">
        <f t="shared" si="5"/>
        <v>0.5</v>
      </c>
      <c r="L170" s="282"/>
    </row>
    <row r="171" spans="1:12" ht="12.75">
      <c r="A171" s="282">
        <v>155</v>
      </c>
      <c r="B171" s="154" t="s">
        <v>658</v>
      </c>
      <c r="C171" s="282" t="s">
        <v>146</v>
      </c>
      <c r="D171" s="93" t="s">
        <v>554</v>
      </c>
      <c r="E171" s="394"/>
      <c r="F171" s="219"/>
      <c r="G171" s="282" t="s">
        <v>567</v>
      </c>
      <c r="H171" s="282">
        <v>0.5</v>
      </c>
      <c r="I171" s="282"/>
      <c r="J171" s="282"/>
      <c r="K171" s="282">
        <f t="shared" si="5"/>
        <v>0.5</v>
      </c>
      <c r="L171" s="282"/>
    </row>
    <row r="172" spans="1:12" ht="12.75">
      <c r="A172" s="282">
        <v>156</v>
      </c>
      <c r="B172" s="291" t="s">
        <v>36</v>
      </c>
      <c r="C172" s="282" t="s">
        <v>146</v>
      </c>
      <c r="D172" s="327" t="s">
        <v>541</v>
      </c>
      <c r="E172" s="289"/>
      <c r="F172" s="282"/>
      <c r="G172" s="282" t="s">
        <v>576</v>
      </c>
      <c r="H172" s="290">
        <v>0.5</v>
      </c>
      <c r="I172" s="282"/>
      <c r="J172" s="282"/>
      <c r="K172" s="282">
        <f t="shared" si="5"/>
        <v>0.5</v>
      </c>
      <c r="L172" s="282"/>
    </row>
    <row r="173" spans="1:12" ht="12.75">
      <c r="A173" s="282">
        <v>157</v>
      </c>
      <c r="B173" s="291" t="s">
        <v>36</v>
      </c>
      <c r="C173" s="282" t="s">
        <v>146</v>
      </c>
      <c r="D173" s="327" t="s">
        <v>541</v>
      </c>
      <c r="E173" s="394"/>
      <c r="F173" s="219"/>
      <c r="G173" s="282" t="s">
        <v>567</v>
      </c>
      <c r="H173" s="282">
        <v>0.5</v>
      </c>
      <c r="I173" s="282"/>
      <c r="J173" s="282"/>
      <c r="K173" s="282">
        <f t="shared" si="5"/>
        <v>0.5</v>
      </c>
      <c r="L173" s="282"/>
    </row>
    <row r="174" spans="1:12" ht="12.75">
      <c r="A174" s="282">
        <v>158</v>
      </c>
      <c r="B174" s="154" t="s">
        <v>557</v>
      </c>
      <c r="C174" s="282" t="s">
        <v>146</v>
      </c>
      <c r="D174" s="93" t="s">
        <v>552</v>
      </c>
      <c r="E174" s="289"/>
      <c r="F174" s="282"/>
      <c r="G174" s="282" t="s">
        <v>576</v>
      </c>
      <c r="H174" s="290">
        <v>0.5</v>
      </c>
      <c r="I174" s="282"/>
      <c r="J174" s="282"/>
      <c r="K174" s="282">
        <f t="shared" si="5"/>
        <v>0.5</v>
      </c>
      <c r="L174" s="282"/>
    </row>
    <row r="175" spans="1:12" ht="12.75">
      <c r="A175" s="282">
        <v>159</v>
      </c>
      <c r="B175" s="154" t="s">
        <v>557</v>
      </c>
      <c r="C175" s="282" t="s">
        <v>146</v>
      </c>
      <c r="D175" s="93" t="s">
        <v>552</v>
      </c>
      <c r="E175" s="394"/>
      <c r="F175" s="219"/>
      <c r="G175" s="282" t="s">
        <v>567</v>
      </c>
      <c r="H175" s="282">
        <v>0.5</v>
      </c>
      <c r="I175" s="282"/>
      <c r="J175" s="282"/>
      <c r="K175" s="282">
        <f t="shared" si="5"/>
        <v>0.5</v>
      </c>
      <c r="L175" s="282"/>
    </row>
    <row r="176" spans="1:12" ht="12.75">
      <c r="A176" s="282">
        <v>160</v>
      </c>
      <c r="B176" s="151" t="s">
        <v>557</v>
      </c>
      <c r="C176" s="282" t="s">
        <v>146</v>
      </c>
      <c r="D176" s="159" t="s">
        <v>552</v>
      </c>
      <c r="E176" s="289"/>
      <c r="F176" s="282"/>
      <c r="G176" s="151" t="s">
        <v>1526</v>
      </c>
      <c r="H176" s="282">
        <v>0.5</v>
      </c>
      <c r="I176" s="282"/>
      <c r="J176" s="282"/>
      <c r="K176" s="282">
        <f aca="true" t="shared" si="6" ref="K176:K207">J176+H176+F176</f>
        <v>0.5</v>
      </c>
      <c r="L176" s="282"/>
    </row>
    <row r="177" spans="1:12" ht="12.75">
      <c r="A177" s="282">
        <v>161</v>
      </c>
      <c r="B177" s="154" t="s">
        <v>1716</v>
      </c>
      <c r="C177" s="282" t="s">
        <v>146</v>
      </c>
      <c r="D177" s="93" t="s">
        <v>533</v>
      </c>
      <c r="E177" s="394"/>
      <c r="F177" s="219"/>
      <c r="G177" s="282" t="s">
        <v>567</v>
      </c>
      <c r="H177" s="282">
        <v>0.5</v>
      </c>
      <c r="I177" s="282"/>
      <c r="J177" s="282"/>
      <c r="K177" s="282">
        <f t="shared" si="6"/>
        <v>0.5</v>
      </c>
      <c r="L177" s="282"/>
    </row>
    <row r="178" spans="1:12" ht="12.75">
      <c r="A178" s="282">
        <v>162</v>
      </c>
      <c r="B178" s="291" t="s">
        <v>2382</v>
      </c>
      <c r="C178" s="282" t="s">
        <v>146</v>
      </c>
      <c r="D178" s="327" t="s">
        <v>539</v>
      </c>
      <c r="E178" s="394"/>
      <c r="F178" s="219"/>
      <c r="G178" s="282" t="s">
        <v>567</v>
      </c>
      <c r="H178" s="282">
        <v>0.5</v>
      </c>
      <c r="I178" s="282"/>
      <c r="J178" s="282"/>
      <c r="K178" s="282">
        <f t="shared" si="6"/>
        <v>0.5</v>
      </c>
      <c r="L178" s="282"/>
    </row>
    <row r="179" spans="1:12" ht="12.75">
      <c r="A179" s="282">
        <v>163</v>
      </c>
      <c r="B179" s="151" t="s">
        <v>1702</v>
      </c>
      <c r="C179" s="282" t="s">
        <v>146</v>
      </c>
      <c r="D179" s="159" t="s">
        <v>545</v>
      </c>
      <c r="E179" s="289"/>
      <c r="F179" s="282"/>
      <c r="G179" s="151" t="s">
        <v>1526</v>
      </c>
      <c r="H179" s="282">
        <v>0.5</v>
      </c>
      <c r="I179" s="282"/>
      <c r="J179" s="282"/>
      <c r="K179" s="282">
        <f t="shared" si="6"/>
        <v>0.5</v>
      </c>
      <c r="L179" s="282"/>
    </row>
    <row r="180" spans="1:12" ht="12.75">
      <c r="A180" s="282">
        <v>164</v>
      </c>
      <c r="B180" s="151" t="s">
        <v>1702</v>
      </c>
      <c r="C180" s="282" t="s">
        <v>146</v>
      </c>
      <c r="D180" s="159" t="s">
        <v>1535</v>
      </c>
      <c r="E180" s="289"/>
      <c r="F180" s="282"/>
      <c r="G180" s="151" t="s">
        <v>1526</v>
      </c>
      <c r="H180" s="282">
        <v>0.5</v>
      </c>
      <c r="I180" s="282"/>
      <c r="J180" s="282"/>
      <c r="K180" s="282">
        <f t="shared" si="6"/>
        <v>0.5</v>
      </c>
      <c r="L180" s="282"/>
    </row>
    <row r="181" spans="1:12" ht="12.75">
      <c r="A181" s="282">
        <v>165</v>
      </c>
      <c r="B181" s="151" t="s">
        <v>2396</v>
      </c>
      <c r="C181" s="282" t="s">
        <v>146</v>
      </c>
      <c r="D181" s="159" t="s">
        <v>1527</v>
      </c>
      <c r="E181" s="289"/>
      <c r="F181" s="282"/>
      <c r="G181" s="151" t="s">
        <v>1526</v>
      </c>
      <c r="H181" s="282">
        <v>0.5</v>
      </c>
      <c r="I181" s="282"/>
      <c r="J181" s="282"/>
      <c r="K181" s="282">
        <f t="shared" si="6"/>
        <v>0.5</v>
      </c>
      <c r="L181" s="282"/>
    </row>
    <row r="182" spans="1:12" ht="12.75">
      <c r="A182" s="282">
        <v>166</v>
      </c>
      <c r="B182" s="154" t="s">
        <v>2380</v>
      </c>
      <c r="C182" s="282" t="s">
        <v>2331</v>
      </c>
      <c r="D182" s="93" t="s">
        <v>532</v>
      </c>
      <c r="E182" s="394"/>
      <c r="F182" s="219"/>
      <c r="G182" s="282" t="s">
        <v>567</v>
      </c>
      <c r="H182" s="282">
        <v>0.5</v>
      </c>
      <c r="I182" s="282"/>
      <c r="J182" s="282"/>
      <c r="K182" s="282">
        <f t="shared" si="6"/>
        <v>0.5</v>
      </c>
      <c r="L182" s="282"/>
    </row>
    <row r="183" spans="1:12" ht="12.75">
      <c r="A183" s="282">
        <v>167</v>
      </c>
      <c r="B183" s="154" t="s">
        <v>1735</v>
      </c>
      <c r="C183" s="282" t="s">
        <v>2166</v>
      </c>
      <c r="D183" s="93" t="s">
        <v>558</v>
      </c>
      <c r="E183" s="394"/>
      <c r="F183" s="219"/>
      <c r="G183" s="282" t="s">
        <v>567</v>
      </c>
      <c r="H183" s="282">
        <v>0.5</v>
      </c>
      <c r="I183" s="282"/>
      <c r="J183" s="282"/>
      <c r="K183" s="282">
        <f t="shared" si="6"/>
        <v>0.5</v>
      </c>
      <c r="L183" s="282"/>
    </row>
    <row r="184" spans="1:12" ht="12.75">
      <c r="A184" s="282">
        <v>168</v>
      </c>
      <c r="B184" s="154" t="s">
        <v>1848</v>
      </c>
      <c r="C184" s="282" t="s">
        <v>2329</v>
      </c>
      <c r="D184" s="93" t="s">
        <v>561</v>
      </c>
      <c r="E184" s="289"/>
      <c r="F184" s="282"/>
      <c r="G184" s="282" t="s">
        <v>576</v>
      </c>
      <c r="H184" s="290">
        <v>0.5</v>
      </c>
      <c r="I184" s="282"/>
      <c r="J184" s="282"/>
      <c r="K184" s="282">
        <f t="shared" si="6"/>
        <v>0.5</v>
      </c>
      <c r="L184" s="282"/>
    </row>
    <row r="185" spans="1:12" ht="12.75">
      <c r="A185" s="282">
        <v>169</v>
      </c>
      <c r="B185" s="154" t="s">
        <v>1848</v>
      </c>
      <c r="C185" s="282" t="s">
        <v>2329</v>
      </c>
      <c r="D185" s="93" t="s">
        <v>561</v>
      </c>
      <c r="E185" s="394"/>
      <c r="F185" s="219"/>
      <c r="G185" s="282" t="s">
        <v>567</v>
      </c>
      <c r="H185" s="282">
        <v>0.5</v>
      </c>
      <c r="I185" s="282"/>
      <c r="J185" s="282"/>
      <c r="K185" s="282">
        <f t="shared" si="6"/>
        <v>0.5</v>
      </c>
      <c r="L185" s="282"/>
    </row>
    <row r="186" spans="1:12" ht="12.75">
      <c r="A186" s="282">
        <v>170</v>
      </c>
      <c r="B186" s="151" t="s">
        <v>2391</v>
      </c>
      <c r="C186" s="282" t="s">
        <v>148</v>
      </c>
      <c r="D186" s="159" t="s">
        <v>1530</v>
      </c>
      <c r="E186" s="289"/>
      <c r="F186" s="282"/>
      <c r="G186" s="151" t="s">
        <v>1526</v>
      </c>
      <c r="H186" s="282">
        <v>0.5</v>
      </c>
      <c r="I186" s="282"/>
      <c r="J186" s="282"/>
      <c r="K186" s="282">
        <f t="shared" si="6"/>
        <v>0.5</v>
      </c>
      <c r="L186" s="282"/>
    </row>
    <row r="187" spans="1:12" ht="12.75">
      <c r="A187" s="282">
        <v>216</v>
      </c>
      <c r="B187" s="151" t="s">
        <v>2391</v>
      </c>
      <c r="C187" s="282" t="s">
        <v>148</v>
      </c>
      <c r="D187" s="159" t="s">
        <v>1530</v>
      </c>
      <c r="E187" s="289"/>
      <c r="F187" s="282"/>
      <c r="G187" s="151" t="s">
        <v>1528</v>
      </c>
      <c r="H187" s="282">
        <v>0.25</v>
      </c>
      <c r="I187" s="282"/>
      <c r="J187" s="282"/>
      <c r="K187" s="282">
        <f t="shared" si="6"/>
        <v>0.25</v>
      </c>
      <c r="L187" s="282"/>
    </row>
    <row r="188" spans="1:12" ht="12.75">
      <c r="A188" s="282">
        <v>171</v>
      </c>
      <c r="B188" s="154" t="s">
        <v>2353</v>
      </c>
      <c r="C188" s="282" t="s">
        <v>265</v>
      </c>
      <c r="D188" s="93" t="s">
        <v>555</v>
      </c>
      <c r="E188" s="289"/>
      <c r="F188" s="282"/>
      <c r="G188" s="282" t="s">
        <v>576</v>
      </c>
      <c r="H188" s="290">
        <v>0.5</v>
      </c>
      <c r="I188" s="282"/>
      <c r="J188" s="282"/>
      <c r="K188" s="282">
        <f t="shared" si="6"/>
        <v>0.5</v>
      </c>
      <c r="L188" s="282"/>
    </row>
    <row r="189" spans="1:12" ht="12.75">
      <c r="A189" s="282">
        <v>172</v>
      </c>
      <c r="B189" s="154" t="s">
        <v>2353</v>
      </c>
      <c r="C189" s="282" t="s">
        <v>265</v>
      </c>
      <c r="D189" s="93" t="s">
        <v>555</v>
      </c>
      <c r="E189" s="394"/>
      <c r="F189" s="219"/>
      <c r="G189" s="282" t="s">
        <v>567</v>
      </c>
      <c r="H189" s="282">
        <v>0.5</v>
      </c>
      <c r="I189" s="282"/>
      <c r="J189" s="282"/>
      <c r="K189" s="282">
        <f t="shared" si="6"/>
        <v>0.5</v>
      </c>
      <c r="L189" s="282"/>
    </row>
    <row r="190" spans="1:12" ht="12.75">
      <c r="A190" s="282">
        <v>47</v>
      </c>
      <c r="B190" s="282" t="s">
        <v>2334</v>
      </c>
      <c r="C190" s="282" t="s">
        <v>265</v>
      </c>
      <c r="D190" s="157" t="s">
        <v>536</v>
      </c>
      <c r="E190" s="289"/>
      <c r="F190" s="282"/>
      <c r="G190" s="282"/>
      <c r="H190" s="290"/>
      <c r="I190" s="282" t="s">
        <v>97</v>
      </c>
      <c r="J190" s="282">
        <v>1</v>
      </c>
      <c r="K190" s="282">
        <f t="shared" si="6"/>
        <v>1</v>
      </c>
      <c r="L190" s="282"/>
    </row>
    <row r="191" spans="1:12" ht="12.75">
      <c r="A191" s="282">
        <v>173</v>
      </c>
      <c r="B191" s="154" t="s">
        <v>2334</v>
      </c>
      <c r="C191" s="282" t="s">
        <v>265</v>
      </c>
      <c r="D191" s="93" t="s">
        <v>536</v>
      </c>
      <c r="E191" s="398"/>
      <c r="F191" s="282"/>
      <c r="G191" s="282" t="s">
        <v>576</v>
      </c>
      <c r="H191" s="290">
        <v>0.5</v>
      </c>
      <c r="I191" s="282"/>
      <c r="J191" s="282"/>
      <c r="K191" s="282">
        <f t="shared" si="6"/>
        <v>0.5</v>
      </c>
      <c r="L191" s="282"/>
    </row>
    <row r="192" spans="1:12" ht="12.75">
      <c r="A192" s="282">
        <v>174</v>
      </c>
      <c r="B192" s="154" t="s">
        <v>2334</v>
      </c>
      <c r="C192" s="282" t="s">
        <v>265</v>
      </c>
      <c r="D192" s="93" t="s">
        <v>536</v>
      </c>
      <c r="E192" s="394"/>
      <c r="F192" s="219"/>
      <c r="G192" s="282" t="s">
        <v>567</v>
      </c>
      <c r="H192" s="282">
        <v>0.5</v>
      </c>
      <c r="I192" s="282"/>
      <c r="J192" s="282"/>
      <c r="K192" s="282">
        <f t="shared" si="6"/>
        <v>0.5</v>
      </c>
      <c r="L192" s="282"/>
    </row>
    <row r="193" spans="1:12" ht="12.75">
      <c r="A193" s="282">
        <v>217</v>
      </c>
      <c r="B193" s="151" t="s">
        <v>2334</v>
      </c>
      <c r="C193" s="282" t="s">
        <v>265</v>
      </c>
      <c r="D193" s="159" t="s">
        <v>1532</v>
      </c>
      <c r="E193" s="289"/>
      <c r="F193" s="282"/>
      <c r="G193" s="151" t="s">
        <v>1528</v>
      </c>
      <c r="H193" s="282">
        <v>0.25</v>
      </c>
      <c r="I193" s="282"/>
      <c r="J193" s="282"/>
      <c r="K193" s="282">
        <f t="shared" si="6"/>
        <v>0.25</v>
      </c>
      <c r="L193" s="282"/>
    </row>
    <row r="194" spans="1:12" ht="12.75">
      <c r="A194" s="282">
        <v>175</v>
      </c>
      <c r="B194" s="154" t="s">
        <v>2388</v>
      </c>
      <c r="C194" s="282" t="s">
        <v>265</v>
      </c>
      <c r="D194" s="93" t="s">
        <v>550</v>
      </c>
      <c r="E194" s="394"/>
      <c r="F194" s="219"/>
      <c r="G194" s="282" t="s">
        <v>567</v>
      </c>
      <c r="H194" s="282">
        <v>0.5</v>
      </c>
      <c r="I194" s="282"/>
      <c r="J194" s="282"/>
      <c r="K194" s="282">
        <f t="shared" si="6"/>
        <v>0.5</v>
      </c>
      <c r="L194" s="282"/>
    </row>
    <row r="195" spans="1:12" ht="12.75">
      <c r="A195" s="282">
        <v>176</v>
      </c>
      <c r="B195" s="154" t="s">
        <v>1810</v>
      </c>
      <c r="C195" s="282" t="s">
        <v>1414</v>
      </c>
      <c r="D195" s="93" t="s">
        <v>532</v>
      </c>
      <c r="E195" s="394"/>
      <c r="F195" s="219"/>
      <c r="G195" s="282" t="s">
        <v>567</v>
      </c>
      <c r="H195" s="282">
        <v>0.5</v>
      </c>
      <c r="I195" s="282"/>
      <c r="J195" s="282"/>
      <c r="K195" s="282">
        <f t="shared" si="6"/>
        <v>0.5</v>
      </c>
      <c r="L195" s="282"/>
    </row>
    <row r="196" spans="1:12" ht="12.75">
      <c r="A196" s="282">
        <v>177</v>
      </c>
      <c r="B196" s="154" t="s">
        <v>1735</v>
      </c>
      <c r="C196" s="282" t="s">
        <v>2327</v>
      </c>
      <c r="D196" s="93" t="s">
        <v>538</v>
      </c>
      <c r="E196" s="289"/>
      <c r="F196" s="282"/>
      <c r="G196" s="282" t="s">
        <v>576</v>
      </c>
      <c r="H196" s="290">
        <v>0.5</v>
      </c>
      <c r="I196" s="282"/>
      <c r="J196" s="282"/>
      <c r="K196" s="282">
        <f t="shared" si="6"/>
        <v>0.5</v>
      </c>
      <c r="L196" s="282"/>
    </row>
    <row r="197" spans="1:12" ht="12.75">
      <c r="A197" s="282">
        <v>178</v>
      </c>
      <c r="B197" s="154" t="s">
        <v>1735</v>
      </c>
      <c r="C197" s="282" t="s">
        <v>2327</v>
      </c>
      <c r="D197" s="93" t="s">
        <v>538</v>
      </c>
      <c r="E197" s="394"/>
      <c r="F197" s="219"/>
      <c r="G197" s="282" t="s">
        <v>567</v>
      </c>
      <c r="H197" s="282">
        <v>0.5</v>
      </c>
      <c r="I197" s="282"/>
      <c r="J197" s="282"/>
      <c r="K197" s="282">
        <f t="shared" si="6"/>
        <v>0.5</v>
      </c>
      <c r="L197" s="282"/>
    </row>
    <row r="198" spans="1:12" ht="12.75">
      <c r="A198" s="282">
        <v>179</v>
      </c>
      <c r="B198" s="151" t="s">
        <v>1895</v>
      </c>
      <c r="C198" s="282" t="s">
        <v>868</v>
      </c>
      <c r="D198" s="159" t="s">
        <v>553</v>
      </c>
      <c r="E198" s="289"/>
      <c r="F198" s="282"/>
      <c r="G198" s="151" t="s">
        <v>1526</v>
      </c>
      <c r="H198" s="282">
        <v>0.5</v>
      </c>
      <c r="I198" s="282"/>
      <c r="J198" s="282"/>
      <c r="K198" s="282">
        <f t="shared" si="6"/>
        <v>0.5</v>
      </c>
      <c r="L198" s="282"/>
    </row>
    <row r="199" spans="1:12" ht="12.75">
      <c r="A199" s="282">
        <v>54</v>
      </c>
      <c r="B199" s="282" t="s">
        <v>2367</v>
      </c>
      <c r="C199" s="282" t="s">
        <v>1979</v>
      </c>
      <c r="D199" s="93" t="s">
        <v>579</v>
      </c>
      <c r="E199" s="289"/>
      <c r="F199" s="282"/>
      <c r="G199" s="282"/>
      <c r="H199" s="290"/>
      <c r="I199" s="282" t="s">
        <v>137</v>
      </c>
      <c r="J199" s="282">
        <v>0.8</v>
      </c>
      <c r="K199" s="282">
        <f t="shared" si="6"/>
        <v>0.8</v>
      </c>
      <c r="L199" s="282"/>
    </row>
    <row r="200" spans="1:12" ht="12.75">
      <c r="A200" s="282">
        <v>180</v>
      </c>
      <c r="B200" s="151" t="s">
        <v>2409</v>
      </c>
      <c r="C200" s="282" t="s">
        <v>1979</v>
      </c>
      <c r="D200" s="159" t="s">
        <v>553</v>
      </c>
      <c r="E200" s="289"/>
      <c r="F200" s="282"/>
      <c r="G200" s="151" t="s">
        <v>1526</v>
      </c>
      <c r="H200" s="282">
        <v>0.5</v>
      </c>
      <c r="I200" s="282"/>
      <c r="J200" s="282"/>
      <c r="K200" s="282">
        <f t="shared" si="6"/>
        <v>0.5</v>
      </c>
      <c r="L200" s="282"/>
    </row>
    <row r="201" spans="1:12" ht="12.75">
      <c r="A201" s="282">
        <v>218</v>
      </c>
      <c r="B201" s="151" t="s">
        <v>2407</v>
      </c>
      <c r="C201" s="282" t="s">
        <v>28</v>
      </c>
      <c r="D201" s="159" t="s">
        <v>1531</v>
      </c>
      <c r="E201" s="289"/>
      <c r="F201" s="282"/>
      <c r="G201" s="151" t="s">
        <v>1528</v>
      </c>
      <c r="H201" s="282">
        <v>0.25</v>
      </c>
      <c r="I201" s="282"/>
      <c r="J201" s="282"/>
      <c r="K201" s="282">
        <f t="shared" si="6"/>
        <v>0.25</v>
      </c>
      <c r="L201" s="282"/>
    </row>
    <row r="202" spans="1:12" ht="12.75">
      <c r="A202" s="282">
        <v>181</v>
      </c>
      <c r="B202" s="154" t="s">
        <v>2387</v>
      </c>
      <c r="C202" s="282" t="s">
        <v>28</v>
      </c>
      <c r="D202" s="93" t="s">
        <v>550</v>
      </c>
      <c r="E202" s="394"/>
      <c r="F202" s="219"/>
      <c r="G202" s="282" t="s">
        <v>567</v>
      </c>
      <c r="H202" s="282">
        <v>0.5</v>
      </c>
      <c r="I202" s="282"/>
      <c r="J202" s="282"/>
      <c r="K202" s="282">
        <f t="shared" si="6"/>
        <v>0.5</v>
      </c>
      <c r="L202" s="282"/>
    </row>
    <row r="203" spans="1:12" ht="12.75">
      <c r="A203" s="282">
        <v>55</v>
      </c>
      <c r="B203" s="282" t="s">
        <v>2357</v>
      </c>
      <c r="C203" s="282" t="s">
        <v>28</v>
      </c>
      <c r="D203" s="327" t="s">
        <v>563</v>
      </c>
      <c r="E203" s="289"/>
      <c r="F203" s="282"/>
      <c r="G203" s="282"/>
      <c r="H203" s="290"/>
      <c r="I203" s="282" t="s">
        <v>137</v>
      </c>
      <c r="J203" s="282">
        <v>0.8</v>
      </c>
      <c r="K203" s="282">
        <f t="shared" si="6"/>
        <v>0.8</v>
      </c>
      <c r="L203" s="282"/>
    </row>
    <row r="204" spans="1:12" ht="12.75">
      <c r="A204" s="282">
        <v>182</v>
      </c>
      <c r="B204" s="154" t="s">
        <v>2357</v>
      </c>
      <c r="C204" s="282" t="s">
        <v>28</v>
      </c>
      <c r="D204" s="93" t="s">
        <v>563</v>
      </c>
      <c r="E204" s="289"/>
      <c r="F204" s="282"/>
      <c r="G204" s="282" t="s">
        <v>576</v>
      </c>
      <c r="H204" s="290">
        <v>0.5</v>
      </c>
      <c r="I204" s="282"/>
      <c r="J204" s="282"/>
      <c r="K204" s="282">
        <f t="shared" si="6"/>
        <v>0.5</v>
      </c>
      <c r="L204" s="282"/>
    </row>
    <row r="205" spans="1:12" ht="12.75">
      <c r="A205" s="282">
        <v>183</v>
      </c>
      <c r="B205" s="154" t="s">
        <v>2357</v>
      </c>
      <c r="C205" s="282" t="s">
        <v>28</v>
      </c>
      <c r="D205" s="93" t="s">
        <v>563</v>
      </c>
      <c r="E205" s="394"/>
      <c r="F205" s="219"/>
      <c r="G205" s="282" t="s">
        <v>567</v>
      </c>
      <c r="H205" s="282">
        <v>0.5</v>
      </c>
      <c r="I205" s="282"/>
      <c r="J205" s="282"/>
      <c r="K205" s="282">
        <f t="shared" si="6"/>
        <v>0.5</v>
      </c>
      <c r="L205" s="282"/>
    </row>
    <row r="206" spans="1:12" ht="12.75">
      <c r="A206" s="282">
        <v>184</v>
      </c>
      <c r="B206" s="151" t="s">
        <v>2357</v>
      </c>
      <c r="C206" s="282" t="s">
        <v>28</v>
      </c>
      <c r="D206" s="159" t="s">
        <v>1536</v>
      </c>
      <c r="E206" s="289"/>
      <c r="F206" s="282"/>
      <c r="G206" s="151" t="s">
        <v>1526</v>
      </c>
      <c r="H206" s="282">
        <v>0.5</v>
      </c>
      <c r="I206" s="282"/>
      <c r="J206" s="282"/>
      <c r="K206" s="282">
        <f t="shared" si="6"/>
        <v>0.5</v>
      </c>
      <c r="L206" s="282"/>
    </row>
    <row r="207" spans="1:12" ht="12.75">
      <c r="A207" s="282">
        <v>71</v>
      </c>
      <c r="B207" s="150" t="s">
        <v>1842</v>
      </c>
      <c r="C207" s="282" t="s">
        <v>28</v>
      </c>
      <c r="D207" s="157" t="s">
        <v>577</v>
      </c>
      <c r="E207" s="289"/>
      <c r="F207" s="282"/>
      <c r="G207" s="282"/>
      <c r="H207" s="290"/>
      <c r="I207" s="282" t="s">
        <v>122</v>
      </c>
      <c r="J207" s="282">
        <v>0.6</v>
      </c>
      <c r="K207" s="282">
        <f t="shared" si="6"/>
        <v>0.6</v>
      </c>
      <c r="L207" s="282"/>
    </row>
    <row r="208" spans="1:12" ht="12.75">
      <c r="A208" s="282">
        <v>185</v>
      </c>
      <c r="B208" s="154" t="s">
        <v>1954</v>
      </c>
      <c r="C208" s="282" t="s">
        <v>28</v>
      </c>
      <c r="D208" s="93" t="s">
        <v>553</v>
      </c>
      <c r="E208" s="289"/>
      <c r="F208" s="282"/>
      <c r="G208" s="282" t="s">
        <v>576</v>
      </c>
      <c r="H208" s="290">
        <v>0.5</v>
      </c>
      <c r="I208" s="282"/>
      <c r="J208" s="282"/>
      <c r="K208" s="282">
        <f aca="true" t="shared" si="7" ref="K208:K223">J208+H208+F208</f>
        <v>0.5</v>
      </c>
      <c r="L208" s="282"/>
    </row>
    <row r="209" spans="1:12" ht="12.75">
      <c r="A209" s="282">
        <v>186</v>
      </c>
      <c r="B209" s="154" t="s">
        <v>1954</v>
      </c>
      <c r="C209" s="282" t="s">
        <v>28</v>
      </c>
      <c r="D209" s="93" t="s">
        <v>565</v>
      </c>
      <c r="E209" s="289"/>
      <c r="F209" s="282"/>
      <c r="G209" s="282" t="s">
        <v>576</v>
      </c>
      <c r="H209" s="290">
        <v>0.5</v>
      </c>
      <c r="I209" s="282"/>
      <c r="J209" s="282"/>
      <c r="K209" s="282">
        <f t="shared" si="7"/>
        <v>0.5</v>
      </c>
      <c r="L209" s="282"/>
    </row>
    <row r="210" spans="1:12" ht="25.5">
      <c r="A210" s="282">
        <v>187</v>
      </c>
      <c r="B210" s="154" t="s">
        <v>1954</v>
      </c>
      <c r="C210" s="282" t="s">
        <v>28</v>
      </c>
      <c r="D210" s="93" t="s">
        <v>553</v>
      </c>
      <c r="E210" s="394"/>
      <c r="F210" s="219"/>
      <c r="G210" s="93" t="s">
        <v>2414</v>
      </c>
      <c r="H210" s="282">
        <v>0.5</v>
      </c>
      <c r="I210" s="282"/>
      <c r="J210" s="282"/>
      <c r="K210" s="282">
        <f t="shared" si="7"/>
        <v>0.5</v>
      </c>
      <c r="L210" s="282"/>
    </row>
    <row r="211" spans="1:12" ht="12.75">
      <c r="A211" s="282">
        <v>188</v>
      </c>
      <c r="B211" s="151" t="s">
        <v>1716</v>
      </c>
      <c r="C211" s="282" t="s">
        <v>28</v>
      </c>
      <c r="D211" s="159" t="s">
        <v>553</v>
      </c>
      <c r="E211" s="289"/>
      <c r="F211" s="282"/>
      <c r="G211" s="151" t="s">
        <v>1526</v>
      </c>
      <c r="H211" s="282">
        <v>0.5</v>
      </c>
      <c r="I211" s="282"/>
      <c r="J211" s="282"/>
      <c r="K211" s="282">
        <f t="shared" si="7"/>
        <v>0.5</v>
      </c>
      <c r="L211" s="282"/>
    </row>
    <row r="212" spans="1:12" ht="12.75">
      <c r="A212" s="282">
        <v>198</v>
      </c>
      <c r="B212" s="47" t="s">
        <v>1818</v>
      </c>
      <c r="C212" s="47" t="s">
        <v>28</v>
      </c>
      <c r="D212" s="270" t="s">
        <v>2502</v>
      </c>
      <c r="E212" s="289" t="s">
        <v>2491</v>
      </c>
      <c r="F212" s="47">
        <v>0.33</v>
      </c>
      <c r="G212" s="47"/>
      <c r="H212" s="315"/>
      <c r="I212" s="47"/>
      <c r="J212" s="47"/>
      <c r="K212" s="282">
        <f t="shared" si="7"/>
        <v>0.33</v>
      </c>
      <c r="L212" s="47"/>
    </row>
    <row r="213" spans="1:12" ht="25.5">
      <c r="A213" s="282">
        <v>189</v>
      </c>
      <c r="B213" s="291" t="s">
        <v>2076</v>
      </c>
      <c r="C213" s="282" t="s">
        <v>1685</v>
      </c>
      <c r="D213" s="327" t="s">
        <v>541</v>
      </c>
      <c r="E213" s="289"/>
      <c r="F213" s="282"/>
      <c r="G213" s="93" t="s">
        <v>2414</v>
      </c>
      <c r="H213" s="290">
        <v>0.5</v>
      </c>
      <c r="I213" s="282"/>
      <c r="J213" s="282"/>
      <c r="K213" s="282">
        <f t="shared" si="7"/>
        <v>0.5</v>
      </c>
      <c r="L213" s="282"/>
    </row>
    <row r="214" spans="1:12" ht="12.75">
      <c r="A214" s="282">
        <v>199</v>
      </c>
      <c r="B214" s="47" t="s">
        <v>2510</v>
      </c>
      <c r="C214" s="47" t="s">
        <v>985</v>
      </c>
      <c r="D214" s="270" t="s">
        <v>578</v>
      </c>
      <c r="E214" s="48" t="s">
        <v>2508</v>
      </c>
      <c r="F214" s="47">
        <v>0.33</v>
      </c>
      <c r="G214" s="47"/>
      <c r="H214" s="315"/>
      <c r="I214" s="47"/>
      <c r="J214" s="47"/>
      <c r="K214" s="282">
        <f t="shared" si="7"/>
        <v>0.33</v>
      </c>
      <c r="L214" s="47"/>
    </row>
    <row r="215" spans="1:12" ht="12.75">
      <c r="A215" s="282">
        <v>220</v>
      </c>
      <c r="B215" s="151" t="s">
        <v>2272</v>
      </c>
      <c r="C215" s="282" t="s">
        <v>101</v>
      </c>
      <c r="D215" s="159" t="s">
        <v>554</v>
      </c>
      <c r="E215" s="289"/>
      <c r="F215" s="282"/>
      <c r="G215" s="151" t="s">
        <v>1534</v>
      </c>
      <c r="H215" s="282">
        <v>0.1</v>
      </c>
      <c r="I215" s="282"/>
      <c r="J215" s="282"/>
      <c r="K215" s="282">
        <f t="shared" si="7"/>
        <v>0.1</v>
      </c>
      <c r="L215" s="282"/>
    </row>
    <row r="216" spans="1:13" s="8" customFormat="1" ht="25.5">
      <c r="A216" s="282">
        <v>190</v>
      </c>
      <c r="B216" s="154" t="s">
        <v>2332</v>
      </c>
      <c r="C216" s="282" t="s">
        <v>33</v>
      </c>
      <c r="D216" s="93" t="s">
        <v>535</v>
      </c>
      <c r="E216" s="399"/>
      <c r="F216" s="282"/>
      <c r="G216" s="93" t="s">
        <v>2416</v>
      </c>
      <c r="H216" s="290">
        <v>0.5</v>
      </c>
      <c r="I216" s="282"/>
      <c r="J216" s="282"/>
      <c r="K216" s="282">
        <f t="shared" si="7"/>
        <v>0.5</v>
      </c>
      <c r="L216" s="282"/>
      <c r="M216" s="16"/>
    </row>
    <row r="217" spans="1:12" ht="25.5">
      <c r="A217" s="282">
        <v>191</v>
      </c>
      <c r="B217" s="154" t="s">
        <v>2336</v>
      </c>
      <c r="C217" s="282" t="s">
        <v>1149</v>
      </c>
      <c r="D217" s="93" t="s">
        <v>536</v>
      </c>
      <c r="E217" s="289"/>
      <c r="F217" s="282"/>
      <c r="G217" s="93" t="s">
        <v>2416</v>
      </c>
      <c r="H217" s="290">
        <v>0.5</v>
      </c>
      <c r="I217" s="282"/>
      <c r="J217" s="282"/>
      <c r="K217" s="282">
        <f t="shared" si="7"/>
        <v>0.5</v>
      </c>
      <c r="L217" s="282"/>
    </row>
    <row r="218" spans="1:12" ht="12.75">
      <c r="A218" s="282">
        <v>221</v>
      </c>
      <c r="B218" s="151" t="s">
        <v>1687</v>
      </c>
      <c r="C218" s="282" t="s">
        <v>176</v>
      </c>
      <c r="D218" s="159" t="s">
        <v>554</v>
      </c>
      <c r="E218" s="289"/>
      <c r="F218" s="282"/>
      <c r="G218" s="151" t="s">
        <v>1534</v>
      </c>
      <c r="H218" s="282">
        <v>0.1</v>
      </c>
      <c r="I218" s="282"/>
      <c r="J218" s="282"/>
      <c r="K218" s="282">
        <f t="shared" si="7"/>
        <v>0.1</v>
      </c>
      <c r="L218" s="282"/>
    </row>
    <row r="219" spans="1:12" ht="12.75">
      <c r="A219" s="282">
        <v>50</v>
      </c>
      <c r="B219" s="151" t="s">
        <v>1895</v>
      </c>
      <c r="C219" s="282" t="s">
        <v>176</v>
      </c>
      <c r="D219" s="159" t="s">
        <v>546</v>
      </c>
      <c r="E219" s="289" t="s">
        <v>2491</v>
      </c>
      <c r="F219" s="282">
        <v>0.33</v>
      </c>
      <c r="G219" s="151" t="s">
        <v>1526</v>
      </c>
      <c r="H219" s="282">
        <v>0.5</v>
      </c>
      <c r="I219" s="282"/>
      <c r="J219" s="282"/>
      <c r="K219" s="282">
        <f t="shared" si="7"/>
        <v>0.8300000000000001</v>
      </c>
      <c r="L219" s="282"/>
    </row>
    <row r="220" spans="1:12" ht="12.75">
      <c r="A220" s="282">
        <v>192</v>
      </c>
      <c r="B220" s="151" t="s">
        <v>1725</v>
      </c>
      <c r="C220" s="282" t="s">
        <v>176</v>
      </c>
      <c r="D220" s="159" t="s">
        <v>1531</v>
      </c>
      <c r="E220" s="289"/>
      <c r="F220" s="282"/>
      <c r="G220" s="151" t="s">
        <v>1526</v>
      </c>
      <c r="H220" s="282">
        <v>0.5</v>
      </c>
      <c r="I220" s="282"/>
      <c r="J220" s="282"/>
      <c r="K220" s="282">
        <f t="shared" si="7"/>
        <v>0.5</v>
      </c>
      <c r="L220" s="282"/>
    </row>
    <row r="221" spans="1:12" ht="51">
      <c r="A221" s="282">
        <v>1</v>
      </c>
      <c r="B221" s="304" t="s">
        <v>2346</v>
      </c>
      <c r="C221" s="293" t="s">
        <v>620</v>
      </c>
      <c r="D221" s="400" t="s">
        <v>545</v>
      </c>
      <c r="E221" s="287" t="s">
        <v>2512</v>
      </c>
      <c r="F221" s="293">
        <v>3</v>
      </c>
      <c r="G221" s="296" t="s">
        <v>2611</v>
      </c>
      <c r="H221" s="295">
        <v>2</v>
      </c>
      <c r="I221" s="293"/>
      <c r="J221" s="293"/>
      <c r="K221" s="293">
        <f t="shared" si="7"/>
        <v>5</v>
      </c>
      <c r="L221" s="293"/>
    </row>
    <row r="222" spans="1:12" ht="12.75">
      <c r="A222" s="282">
        <v>193</v>
      </c>
      <c r="B222" s="291" t="s">
        <v>2272</v>
      </c>
      <c r="C222" s="282" t="s">
        <v>620</v>
      </c>
      <c r="D222" s="327" t="s">
        <v>539</v>
      </c>
      <c r="E222" s="394"/>
      <c r="F222" s="219"/>
      <c r="G222" s="282" t="s">
        <v>567</v>
      </c>
      <c r="H222" s="282">
        <v>0.5</v>
      </c>
      <c r="I222" s="282"/>
      <c r="J222" s="282"/>
      <c r="K222" s="282">
        <f t="shared" si="7"/>
        <v>0.5</v>
      </c>
      <c r="L222" s="282"/>
    </row>
    <row r="223" spans="1:12" ht="12.75">
      <c r="A223" s="282">
        <v>194</v>
      </c>
      <c r="B223" s="151" t="s">
        <v>1866</v>
      </c>
      <c r="C223" s="282" t="s">
        <v>57</v>
      </c>
      <c r="D223" s="159" t="s">
        <v>553</v>
      </c>
      <c r="E223" s="289"/>
      <c r="F223" s="282"/>
      <c r="G223" s="151" t="s">
        <v>1526</v>
      </c>
      <c r="H223" s="282">
        <v>0.5</v>
      </c>
      <c r="I223" s="282"/>
      <c r="J223" s="282"/>
      <c r="K223" s="282">
        <f t="shared" si="7"/>
        <v>0.5</v>
      </c>
      <c r="L223" s="282"/>
    </row>
    <row r="224" spans="1:12" ht="12.75">
      <c r="A224" s="282">
        <v>223</v>
      </c>
      <c r="B224" s="47" t="s">
        <v>2598</v>
      </c>
      <c r="C224" s="47" t="s">
        <v>57</v>
      </c>
      <c r="D224" s="270" t="s">
        <v>563</v>
      </c>
      <c r="E224" s="48"/>
      <c r="F224" s="47"/>
      <c r="G224" s="47"/>
      <c r="H224" s="315"/>
      <c r="I224" s="47"/>
      <c r="J224" s="47"/>
      <c r="K224" s="47"/>
      <c r="L224" s="47"/>
    </row>
    <row r="225" spans="1:12" ht="12.75">
      <c r="A225" s="282">
        <v>195</v>
      </c>
      <c r="B225" s="151" t="s">
        <v>2022</v>
      </c>
      <c r="C225" s="282" t="s">
        <v>1396</v>
      </c>
      <c r="D225" s="159" t="s">
        <v>553</v>
      </c>
      <c r="E225" s="289"/>
      <c r="F225" s="282"/>
      <c r="G225" s="151" t="s">
        <v>1526</v>
      </c>
      <c r="H225" s="282">
        <v>0.5</v>
      </c>
      <c r="I225" s="282"/>
      <c r="J225" s="282"/>
      <c r="K225" s="282">
        <f>J225+H225+F225</f>
        <v>0.5</v>
      </c>
      <c r="L225" s="282"/>
    </row>
    <row r="226" spans="1:12" ht="25.5">
      <c r="A226" s="282">
        <v>48</v>
      </c>
      <c r="B226" s="154" t="s">
        <v>1948</v>
      </c>
      <c r="C226" s="282" t="s">
        <v>124</v>
      </c>
      <c r="D226" s="93" t="s">
        <v>536</v>
      </c>
      <c r="E226" s="289"/>
      <c r="F226" s="282"/>
      <c r="G226" s="93" t="s">
        <v>2414</v>
      </c>
      <c r="H226" s="290">
        <v>1</v>
      </c>
      <c r="I226" s="282"/>
      <c r="J226" s="282"/>
      <c r="K226" s="282">
        <f>J226+H226+F226</f>
        <v>1</v>
      </c>
      <c r="L226" s="282"/>
    </row>
    <row r="227" spans="1:12" ht="25.5">
      <c r="A227" s="282">
        <v>49</v>
      </c>
      <c r="B227" s="154" t="s">
        <v>2351</v>
      </c>
      <c r="C227" s="282" t="s">
        <v>124</v>
      </c>
      <c r="D227" s="93" t="s">
        <v>552</v>
      </c>
      <c r="E227" s="289"/>
      <c r="F227" s="282"/>
      <c r="G227" s="93" t="s">
        <v>2416</v>
      </c>
      <c r="H227" s="290">
        <v>1</v>
      </c>
      <c r="I227" s="282"/>
      <c r="J227" s="282"/>
      <c r="K227" s="282">
        <f>J227+H227+F227</f>
        <v>1</v>
      </c>
      <c r="L227" s="282"/>
    </row>
    <row r="228" spans="1:12" ht="12.75">
      <c r="A228" s="282">
        <v>224</v>
      </c>
      <c r="B228" s="47" t="s">
        <v>2286</v>
      </c>
      <c r="C228" s="47" t="s">
        <v>124</v>
      </c>
      <c r="D228" s="270" t="s">
        <v>563</v>
      </c>
      <c r="E228" s="48"/>
      <c r="F228" s="47"/>
      <c r="G228" s="47" t="s">
        <v>2595</v>
      </c>
      <c r="H228" s="315">
        <v>0.5</v>
      </c>
      <c r="I228" s="47"/>
      <c r="J228" s="47"/>
      <c r="K228" s="47"/>
      <c r="L228" s="47"/>
    </row>
    <row r="229" spans="1:12" ht="12.75">
      <c r="A229" s="282">
        <v>196</v>
      </c>
      <c r="B229" s="151" t="s">
        <v>1781</v>
      </c>
      <c r="C229" s="282" t="s">
        <v>124</v>
      </c>
      <c r="D229" s="159" t="s">
        <v>554</v>
      </c>
      <c r="E229" s="289" t="s">
        <v>2491</v>
      </c>
      <c r="F229" s="282">
        <v>0.33</v>
      </c>
      <c r="G229" s="151" t="s">
        <v>1534</v>
      </c>
      <c r="H229" s="282">
        <v>0.1</v>
      </c>
      <c r="I229" s="282"/>
      <c r="J229" s="282"/>
      <c r="K229" s="282">
        <f>J229+H229+F229</f>
        <v>0.43000000000000005</v>
      </c>
      <c r="L229" s="282"/>
    </row>
    <row r="231" spans="1:15" s="405" customFormat="1" ht="42" customHeight="1">
      <c r="A231" s="401"/>
      <c r="B231" s="426" t="s">
        <v>2677</v>
      </c>
      <c r="C231" s="426"/>
      <c r="D231" s="426"/>
      <c r="E231" s="402"/>
      <c r="F231" s="403"/>
      <c r="G231" s="404"/>
      <c r="H231" s="427" t="s">
        <v>2678</v>
      </c>
      <c r="I231" s="426"/>
      <c r="J231" s="426"/>
      <c r="K231" s="401"/>
      <c r="L231" s="404"/>
      <c r="M231" s="401"/>
      <c r="N231" s="401"/>
      <c r="O231" s="401"/>
    </row>
    <row r="232" spans="1:15" s="405" customFormat="1" ht="16.5">
      <c r="A232" s="401"/>
      <c r="B232" s="406"/>
      <c r="C232" s="406"/>
      <c r="D232" s="402"/>
      <c r="E232" s="402"/>
      <c r="F232" s="403"/>
      <c r="G232" s="404"/>
      <c r="H232" s="406"/>
      <c r="I232" s="404"/>
      <c r="J232" s="406"/>
      <c r="K232" s="401"/>
      <c r="L232" s="404"/>
      <c r="M232" s="401"/>
      <c r="N232" s="401"/>
      <c r="O232" s="401"/>
    </row>
    <row r="233" spans="1:15" s="405" customFormat="1" ht="16.5">
      <c r="A233" s="401"/>
      <c r="B233" s="406"/>
      <c r="C233" s="406"/>
      <c r="D233" s="402"/>
      <c r="E233" s="402"/>
      <c r="F233" s="403"/>
      <c r="G233" s="404"/>
      <c r="H233" s="406"/>
      <c r="I233" s="404"/>
      <c r="J233" s="406"/>
      <c r="K233" s="401"/>
      <c r="L233" s="404"/>
      <c r="M233" s="401"/>
      <c r="N233" s="401"/>
      <c r="O233" s="401"/>
    </row>
    <row r="234" spans="1:15" s="405" customFormat="1" ht="16.5">
      <c r="A234" s="401"/>
      <c r="B234" s="406"/>
      <c r="C234" s="406"/>
      <c r="D234" s="402"/>
      <c r="E234" s="402"/>
      <c r="F234" s="403"/>
      <c r="G234" s="404"/>
      <c r="H234" s="406"/>
      <c r="I234" s="404"/>
      <c r="J234" s="406"/>
      <c r="K234" s="401"/>
      <c r="L234" s="404"/>
      <c r="M234" s="401"/>
      <c r="N234" s="401"/>
      <c r="O234" s="401"/>
    </row>
    <row r="235" spans="1:15" s="405" customFormat="1" ht="16.5">
      <c r="A235" s="401"/>
      <c r="B235" s="426" t="s">
        <v>2680</v>
      </c>
      <c r="C235" s="426"/>
      <c r="D235" s="426"/>
      <c r="E235" s="402"/>
      <c r="F235" s="403"/>
      <c r="G235" s="404"/>
      <c r="H235" s="426" t="s">
        <v>2679</v>
      </c>
      <c r="I235" s="426"/>
      <c r="J235" s="426"/>
      <c r="K235" s="401"/>
      <c r="L235" s="404"/>
      <c r="M235" s="401"/>
      <c r="N235" s="401"/>
      <c r="O235" s="401"/>
    </row>
  </sheetData>
  <sheetProtection/>
  <mergeCells count="10">
    <mergeCell ref="M25:Q25"/>
    <mergeCell ref="M80:Q80"/>
    <mergeCell ref="M70:Q70"/>
    <mergeCell ref="B231:D231"/>
    <mergeCell ref="H231:J231"/>
    <mergeCell ref="B235:D235"/>
    <mergeCell ref="H235:J235"/>
    <mergeCell ref="A2:L2"/>
    <mergeCell ref="A1:L1"/>
    <mergeCell ref="A3:L3"/>
  </mergeCells>
  <printOptions/>
  <pageMargins left="0.25" right="0.25" top="0.5" bottom="0.25"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R103"/>
  <sheetViews>
    <sheetView zoomScalePageLayoutView="0" workbookViewId="0" topLeftCell="A1">
      <selection activeCell="A6" sqref="A6:A97"/>
    </sheetView>
  </sheetViews>
  <sheetFormatPr defaultColWidth="9.140625" defaultRowHeight="12.75"/>
  <cols>
    <col min="1" max="1" width="4.28125" style="2" customWidth="1"/>
    <col min="2" max="2" width="22.140625" style="70" customWidth="1"/>
    <col min="3" max="3" width="10.00390625" style="3" customWidth="1"/>
    <col min="4" max="4" width="9.7109375" style="29" customWidth="1"/>
    <col min="5" max="5" width="14.7109375" style="44" customWidth="1"/>
    <col min="6" max="6" width="6.8515625" style="1" customWidth="1"/>
    <col min="7" max="7" width="29.7109375" style="3" customWidth="1"/>
    <col min="8" max="8" width="5.57421875" style="1" customWidth="1"/>
    <col min="9" max="9" width="17.28125" style="1" customWidth="1"/>
    <col min="10" max="10" width="9.57421875" style="2" customWidth="1"/>
    <col min="11" max="11" width="9.00390625" style="2" customWidth="1"/>
    <col min="12" max="12" width="16.7109375" style="2" customWidth="1"/>
    <col min="13" max="13" width="8.00390625" style="2" customWidth="1"/>
    <col min="14" max="16384" width="9.140625" style="1" customWidth="1"/>
  </cols>
  <sheetData>
    <row r="1" spans="1:12" ht="18.75">
      <c r="A1" s="423" t="s">
        <v>78</v>
      </c>
      <c r="B1" s="423"/>
      <c r="C1" s="423"/>
      <c r="D1" s="423"/>
      <c r="E1" s="423"/>
      <c r="F1" s="423"/>
      <c r="G1" s="423"/>
      <c r="H1" s="423"/>
      <c r="I1" s="423"/>
      <c r="J1" s="423"/>
      <c r="K1" s="423"/>
      <c r="L1" s="423"/>
    </row>
    <row r="2" spans="1:12" ht="18.75">
      <c r="A2" s="423" t="s">
        <v>11</v>
      </c>
      <c r="B2" s="423"/>
      <c r="C2" s="423"/>
      <c r="D2" s="423"/>
      <c r="E2" s="423"/>
      <c r="F2" s="423"/>
      <c r="G2" s="423"/>
      <c r="H2" s="423"/>
      <c r="I2" s="423"/>
      <c r="J2" s="423"/>
      <c r="K2" s="423"/>
      <c r="L2" s="423"/>
    </row>
    <row r="3" spans="1:13" s="409" customFormat="1" ht="24" customHeight="1">
      <c r="A3" s="421" t="s">
        <v>2686</v>
      </c>
      <c r="B3" s="421"/>
      <c r="C3" s="422"/>
      <c r="D3" s="422"/>
      <c r="E3" s="422"/>
      <c r="F3" s="422"/>
      <c r="G3" s="422"/>
      <c r="H3" s="422"/>
      <c r="I3" s="422"/>
      <c r="J3" s="422"/>
      <c r="K3" s="422"/>
      <c r="L3" s="422"/>
      <c r="M3" s="326"/>
    </row>
    <row r="4" spans="1:13" s="298" customFormat="1" ht="15" customHeight="1">
      <c r="A4" s="71"/>
      <c r="B4" s="24"/>
      <c r="C4" s="17"/>
      <c r="D4" s="19"/>
      <c r="E4" s="17"/>
      <c r="F4" s="19"/>
      <c r="G4" s="19"/>
      <c r="H4" s="19"/>
      <c r="I4" s="19"/>
      <c r="J4" s="19"/>
      <c r="K4" s="19"/>
      <c r="L4" s="19"/>
      <c r="M4" s="297"/>
    </row>
    <row r="5" spans="1:13" s="40" customFormat="1" ht="25.5">
      <c r="A5" s="5" t="s">
        <v>0</v>
      </c>
      <c r="B5" s="64" t="s">
        <v>1</v>
      </c>
      <c r="C5" s="64" t="s">
        <v>2</v>
      </c>
      <c r="D5" s="27" t="s">
        <v>3</v>
      </c>
      <c r="E5" s="36" t="s">
        <v>27</v>
      </c>
      <c r="F5" s="5" t="s">
        <v>5</v>
      </c>
      <c r="G5" s="7" t="s">
        <v>6</v>
      </c>
      <c r="H5" s="5" t="s">
        <v>7</v>
      </c>
      <c r="I5" s="5" t="s">
        <v>19</v>
      </c>
      <c r="J5" s="5" t="s">
        <v>5</v>
      </c>
      <c r="K5" s="5" t="s">
        <v>8</v>
      </c>
      <c r="L5" s="5" t="s">
        <v>9</v>
      </c>
      <c r="M5" s="49"/>
    </row>
    <row r="6" spans="1:12" ht="38.25">
      <c r="A6" s="22">
        <v>1</v>
      </c>
      <c r="B6" s="64" t="s">
        <v>66</v>
      </c>
      <c r="C6" s="64" t="s">
        <v>57</v>
      </c>
      <c r="D6" s="27" t="s">
        <v>67</v>
      </c>
      <c r="E6" s="36" t="s">
        <v>2524</v>
      </c>
      <c r="F6" s="7">
        <v>3.5</v>
      </c>
      <c r="G6" s="335" t="s">
        <v>1658</v>
      </c>
      <c r="H6" s="7">
        <v>0.5</v>
      </c>
      <c r="I6" s="7" t="s">
        <v>87</v>
      </c>
      <c r="J6" s="5">
        <v>1.5</v>
      </c>
      <c r="K6" s="5">
        <f aca="true" t="shared" si="0" ref="K6:K37">J6+H6+F6</f>
        <v>5.5</v>
      </c>
      <c r="L6" s="5"/>
    </row>
    <row r="7" spans="1:12" ht="12.75">
      <c r="A7" s="22">
        <v>2</v>
      </c>
      <c r="B7" s="47" t="s">
        <v>53</v>
      </c>
      <c r="C7" s="13" t="s">
        <v>28</v>
      </c>
      <c r="D7" s="37" t="s">
        <v>73</v>
      </c>
      <c r="E7" s="12"/>
      <c r="F7" s="12"/>
      <c r="G7" s="216" t="s">
        <v>1658</v>
      </c>
      <c r="H7" s="12">
        <v>0.5</v>
      </c>
      <c r="I7" s="14" t="s">
        <v>88</v>
      </c>
      <c r="J7" s="11">
        <v>3</v>
      </c>
      <c r="K7" s="22">
        <f t="shared" si="0"/>
        <v>3.5</v>
      </c>
      <c r="L7" s="11"/>
    </row>
    <row r="8" spans="1:12" ht="12.75">
      <c r="A8" s="22">
        <v>3</v>
      </c>
      <c r="B8" s="47" t="s">
        <v>43</v>
      </c>
      <c r="C8" s="65" t="s">
        <v>31</v>
      </c>
      <c r="D8" s="14" t="s">
        <v>61</v>
      </c>
      <c r="E8" s="43"/>
      <c r="F8" s="12"/>
      <c r="G8" s="216" t="s">
        <v>1671</v>
      </c>
      <c r="H8" s="22">
        <v>0.1</v>
      </c>
      <c r="I8" s="14" t="s">
        <v>88</v>
      </c>
      <c r="J8" s="22">
        <v>3</v>
      </c>
      <c r="K8" s="22">
        <f t="shared" si="0"/>
        <v>3.1</v>
      </c>
      <c r="L8" s="22"/>
    </row>
    <row r="9" spans="1:12" ht="12.75">
      <c r="A9" s="22">
        <v>4</v>
      </c>
      <c r="B9" s="47" t="s">
        <v>102</v>
      </c>
      <c r="C9" s="14" t="s">
        <v>29</v>
      </c>
      <c r="D9" s="14" t="s">
        <v>84</v>
      </c>
      <c r="E9" s="95"/>
      <c r="F9" s="12"/>
      <c r="G9" s="13"/>
      <c r="H9" s="12"/>
      <c r="I9" s="14" t="s">
        <v>88</v>
      </c>
      <c r="J9" s="22">
        <v>3</v>
      </c>
      <c r="K9" s="22">
        <f t="shared" si="0"/>
        <v>3</v>
      </c>
      <c r="L9" s="22"/>
    </row>
    <row r="10" spans="1:12" ht="12.75">
      <c r="A10" s="22">
        <v>5</v>
      </c>
      <c r="B10" s="47" t="s">
        <v>80</v>
      </c>
      <c r="C10" s="31" t="s">
        <v>26</v>
      </c>
      <c r="D10" s="37" t="s">
        <v>81</v>
      </c>
      <c r="E10" s="43"/>
      <c r="F10" s="12"/>
      <c r="G10" s="216" t="s">
        <v>1658</v>
      </c>
      <c r="H10" s="12">
        <v>0.5</v>
      </c>
      <c r="I10" s="12" t="s">
        <v>82</v>
      </c>
      <c r="J10" s="22">
        <v>2</v>
      </c>
      <c r="K10" s="22">
        <f t="shared" si="0"/>
        <v>2.5</v>
      </c>
      <c r="L10" s="22"/>
    </row>
    <row r="11" spans="1:12" ht="12.75">
      <c r="A11" s="22">
        <v>6</v>
      </c>
      <c r="B11" s="47" t="s">
        <v>98</v>
      </c>
      <c r="C11" s="31" t="s">
        <v>65</v>
      </c>
      <c r="D11" s="37" t="s">
        <v>99</v>
      </c>
      <c r="E11" s="43" t="s">
        <v>2493</v>
      </c>
      <c r="F11" s="12">
        <v>0.5</v>
      </c>
      <c r="G11" s="216" t="s">
        <v>1658</v>
      </c>
      <c r="H11" s="12">
        <v>0.5</v>
      </c>
      <c r="I11" s="12" t="s">
        <v>87</v>
      </c>
      <c r="J11" s="22">
        <v>1.5</v>
      </c>
      <c r="K11" s="22">
        <f t="shared" si="0"/>
        <v>2.5</v>
      </c>
      <c r="L11" s="22"/>
    </row>
    <row r="12" spans="1:12" ht="12.75">
      <c r="A12" s="22">
        <v>7</v>
      </c>
      <c r="B12" s="47" t="s">
        <v>62</v>
      </c>
      <c r="C12" s="31" t="s">
        <v>40</v>
      </c>
      <c r="D12" s="37" t="s">
        <v>81</v>
      </c>
      <c r="E12" s="95"/>
      <c r="F12" s="12"/>
      <c r="G12" s="31"/>
      <c r="H12" s="11"/>
      <c r="I12" s="12" t="s">
        <v>82</v>
      </c>
      <c r="J12" s="22">
        <v>2</v>
      </c>
      <c r="K12" s="22">
        <f t="shared" si="0"/>
        <v>2</v>
      </c>
      <c r="L12" s="22"/>
    </row>
    <row r="13" spans="1:12" ht="12.75">
      <c r="A13" s="22">
        <v>8</v>
      </c>
      <c r="B13" s="47" t="s">
        <v>58</v>
      </c>
      <c r="C13" s="31" t="s">
        <v>83</v>
      </c>
      <c r="D13" s="32" t="s">
        <v>84</v>
      </c>
      <c r="E13" s="43"/>
      <c r="F13" s="12"/>
      <c r="G13" s="216" t="s">
        <v>1658</v>
      </c>
      <c r="H13" s="22">
        <v>0.5</v>
      </c>
      <c r="I13" s="12" t="s">
        <v>87</v>
      </c>
      <c r="J13" s="22">
        <v>1.5</v>
      </c>
      <c r="K13" s="22">
        <f t="shared" si="0"/>
        <v>2</v>
      </c>
      <c r="L13" s="22"/>
    </row>
    <row r="14" spans="1:12" ht="12.75">
      <c r="A14" s="22">
        <v>9</v>
      </c>
      <c r="B14" s="47" t="s">
        <v>59</v>
      </c>
      <c r="C14" s="31" t="s">
        <v>60</v>
      </c>
      <c r="D14" s="37" t="s">
        <v>61</v>
      </c>
      <c r="E14" s="12"/>
      <c r="F14" s="12"/>
      <c r="G14" s="216" t="s">
        <v>1666</v>
      </c>
      <c r="H14" s="11">
        <v>0.167</v>
      </c>
      <c r="I14" s="12" t="s">
        <v>87</v>
      </c>
      <c r="J14" s="22">
        <v>1.5</v>
      </c>
      <c r="K14" s="22">
        <f t="shared" si="0"/>
        <v>1.667</v>
      </c>
      <c r="L14" s="22"/>
    </row>
    <row r="15" spans="1:12" ht="12.75">
      <c r="A15" s="22">
        <v>10</v>
      </c>
      <c r="B15" s="47" t="s">
        <v>89</v>
      </c>
      <c r="C15" s="31" t="s">
        <v>31</v>
      </c>
      <c r="D15" s="32" t="s">
        <v>67</v>
      </c>
      <c r="E15" s="43"/>
      <c r="F15" s="12"/>
      <c r="G15" s="31"/>
      <c r="H15" s="12"/>
      <c r="I15" s="12" t="s">
        <v>87</v>
      </c>
      <c r="J15" s="22">
        <v>1.5</v>
      </c>
      <c r="K15" s="22">
        <f t="shared" si="0"/>
        <v>1.5</v>
      </c>
      <c r="L15" s="22"/>
    </row>
    <row r="16" spans="1:12" ht="12.75">
      <c r="A16" s="22">
        <v>11</v>
      </c>
      <c r="B16" s="47" t="s">
        <v>36</v>
      </c>
      <c r="C16" s="31" t="s">
        <v>55</v>
      </c>
      <c r="D16" s="32" t="s">
        <v>67</v>
      </c>
      <c r="E16" s="43"/>
      <c r="F16" s="12"/>
      <c r="G16" s="12"/>
      <c r="H16" s="12"/>
      <c r="I16" s="12" t="s">
        <v>87</v>
      </c>
      <c r="J16" s="22">
        <v>1.5</v>
      </c>
      <c r="K16" s="22">
        <f t="shared" si="0"/>
        <v>1.5</v>
      </c>
      <c r="L16" s="22"/>
    </row>
    <row r="17" spans="1:12" ht="12.75">
      <c r="A17" s="22">
        <v>12</v>
      </c>
      <c r="B17" s="47" t="s">
        <v>85</v>
      </c>
      <c r="C17" s="13" t="s">
        <v>34</v>
      </c>
      <c r="D17" s="37" t="s">
        <v>86</v>
      </c>
      <c r="E17" s="12"/>
      <c r="F17" s="12"/>
      <c r="G17" s="13"/>
      <c r="H17" s="12"/>
      <c r="I17" s="12" t="s">
        <v>87</v>
      </c>
      <c r="J17" s="22">
        <v>1.5</v>
      </c>
      <c r="K17" s="22">
        <f t="shared" si="0"/>
        <v>1.5</v>
      </c>
      <c r="L17" s="11"/>
    </row>
    <row r="18" spans="1:13" ht="12.75">
      <c r="A18" s="22">
        <v>13</v>
      </c>
      <c r="B18" s="47" t="s">
        <v>68</v>
      </c>
      <c r="C18" s="31" t="s">
        <v>28</v>
      </c>
      <c r="D18" s="41" t="s">
        <v>69</v>
      </c>
      <c r="E18" s="33"/>
      <c r="F18" s="12"/>
      <c r="G18" s="12"/>
      <c r="H18" s="11"/>
      <c r="I18" s="12" t="s">
        <v>87</v>
      </c>
      <c r="J18" s="22">
        <v>1.5</v>
      </c>
      <c r="K18" s="22">
        <f t="shared" si="0"/>
        <v>1.5</v>
      </c>
      <c r="L18" s="22"/>
      <c r="M18" s="1"/>
    </row>
    <row r="19" spans="1:13" ht="12.75">
      <c r="A19" s="22">
        <v>14</v>
      </c>
      <c r="B19" s="47" t="s">
        <v>63</v>
      </c>
      <c r="C19" s="31" t="s">
        <v>33</v>
      </c>
      <c r="D19" s="37" t="s">
        <v>69</v>
      </c>
      <c r="E19" s="52"/>
      <c r="F19" s="22"/>
      <c r="G19" s="13"/>
      <c r="H19" s="12"/>
      <c r="I19" s="12" t="s">
        <v>87</v>
      </c>
      <c r="J19" s="22">
        <v>1.5</v>
      </c>
      <c r="K19" s="22">
        <f t="shared" si="0"/>
        <v>1.5</v>
      </c>
      <c r="L19" s="22"/>
      <c r="M19" s="1"/>
    </row>
    <row r="20" spans="1:13" ht="12.75">
      <c r="A20" s="22">
        <v>15</v>
      </c>
      <c r="B20" s="56" t="s">
        <v>2435</v>
      </c>
      <c r="C20" s="12" t="s">
        <v>115</v>
      </c>
      <c r="D20" s="216" t="s">
        <v>1662</v>
      </c>
      <c r="E20" s="43" t="s">
        <v>2514</v>
      </c>
      <c r="F20" s="12">
        <v>1</v>
      </c>
      <c r="G20" s="216" t="s">
        <v>1663</v>
      </c>
      <c r="H20" s="12">
        <v>0.25</v>
      </c>
      <c r="I20" s="12"/>
      <c r="J20" s="22"/>
      <c r="K20" s="22">
        <f t="shared" si="0"/>
        <v>1.25</v>
      </c>
      <c r="L20" s="22"/>
      <c r="M20" s="1"/>
    </row>
    <row r="21" spans="1:13" ht="12.75">
      <c r="A21" s="22">
        <v>16</v>
      </c>
      <c r="B21" s="47" t="s">
        <v>52</v>
      </c>
      <c r="C21" s="31" t="s">
        <v>45</v>
      </c>
      <c r="D21" s="32" t="s">
        <v>61</v>
      </c>
      <c r="E21" s="43"/>
      <c r="F21" s="12"/>
      <c r="G21" s="216" t="s">
        <v>1670</v>
      </c>
      <c r="H21" s="12">
        <v>0.125</v>
      </c>
      <c r="I21" s="12" t="s">
        <v>79</v>
      </c>
      <c r="J21" s="22">
        <v>1</v>
      </c>
      <c r="K21" s="22">
        <f t="shared" si="0"/>
        <v>1.125</v>
      </c>
      <c r="L21" s="22"/>
      <c r="M21" s="1"/>
    </row>
    <row r="22" spans="1:13" ht="12.75">
      <c r="A22" s="22">
        <v>17</v>
      </c>
      <c r="B22" s="47" t="s">
        <v>49</v>
      </c>
      <c r="C22" s="31" t="s">
        <v>37</v>
      </c>
      <c r="D22" s="32" t="s">
        <v>61</v>
      </c>
      <c r="E22" s="43"/>
      <c r="F22" s="12"/>
      <c r="G22" s="216" t="s">
        <v>1670</v>
      </c>
      <c r="H22" s="12">
        <v>0.125</v>
      </c>
      <c r="I22" s="12" t="s">
        <v>79</v>
      </c>
      <c r="J22" s="22">
        <v>1</v>
      </c>
      <c r="K22" s="22">
        <f t="shared" si="0"/>
        <v>1.125</v>
      </c>
      <c r="L22" s="22"/>
      <c r="M22" s="1"/>
    </row>
    <row r="23" spans="1:12" ht="12.75">
      <c r="A23" s="22">
        <v>18</v>
      </c>
      <c r="B23" s="47" t="s">
        <v>36</v>
      </c>
      <c r="C23" s="14" t="s">
        <v>35</v>
      </c>
      <c r="D23" s="32" t="s">
        <v>61</v>
      </c>
      <c r="E23" s="95"/>
      <c r="F23" s="12"/>
      <c r="G23" s="216" t="s">
        <v>1670</v>
      </c>
      <c r="H23" s="12">
        <v>0.125</v>
      </c>
      <c r="I23" s="12" t="s">
        <v>79</v>
      </c>
      <c r="J23" s="22">
        <v>1</v>
      </c>
      <c r="K23" s="22">
        <f t="shared" si="0"/>
        <v>1.125</v>
      </c>
      <c r="L23" s="22"/>
    </row>
    <row r="24" spans="1:12" ht="12.75">
      <c r="A24" s="22">
        <v>19</v>
      </c>
      <c r="B24" s="47" t="s">
        <v>2511</v>
      </c>
      <c r="C24" s="31" t="s">
        <v>31</v>
      </c>
      <c r="D24" s="32" t="s">
        <v>86</v>
      </c>
      <c r="E24" s="43">
        <v>44501</v>
      </c>
      <c r="F24" s="12">
        <v>1</v>
      </c>
      <c r="G24" s="31"/>
      <c r="H24" s="12"/>
      <c r="I24" s="12"/>
      <c r="J24" s="22"/>
      <c r="K24" s="22">
        <f t="shared" si="0"/>
        <v>1</v>
      </c>
      <c r="L24" s="22"/>
    </row>
    <row r="25" spans="1:12" ht="12.75">
      <c r="A25" s="22">
        <v>20</v>
      </c>
      <c r="B25" s="47" t="s">
        <v>74</v>
      </c>
      <c r="C25" s="31" t="s">
        <v>31</v>
      </c>
      <c r="D25" s="32" t="s">
        <v>67</v>
      </c>
      <c r="E25" s="43"/>
      <c r="F25" s="12"/>
      <c r="G25" s="12"/>
      <c r="H25" s="11"/>
      <c r="I25" s="12" t="s">
        <v>97</v>
      </c>
      <c r="J25" s="22">
        <v>1</v>
      </c>
      <c r="K25" s="22">
        <f t="shared" si="0"/>
        <v>1</v>
      </c>
      <c r="L25" s="22"/>
    </row>
    <row r="26" spans="1:12" ht="12.75">
      <c r="A26" s="22">
        <v>21</v>
      </c>
      <c r="B26" s="47" t="s">
        <v>50</v>
      </c>
      <c r="C26" s="31" t="s">
        <v>64</v>
      </c>
      <c r="D26" s="32" t="s">
        <v>61</v>
      </c>
      <c r="E26" s="43"/>
      <c r="F26" s="12"/>
      <c r="G26" s="31"/>
      <c r="H26" s="12"/>
      <c r="I26" s="12" t="s">
        <v>79</v>
      </c>
      <c r="J26" s="22">
        <v>1</v>
      </c>
      <c r="K26" s="22">
        <f t="shared" si="0"/>
        <v>1</v>
      </c>
      <c r="L26" s="22"/>
    </row>
    <row r="27" spans="1:12" ht="12.75">
      <c r="A27" s="22">
        <v>22</v>
      </c>
      <c r="B27" s="47" t="s">
        <v>71</v>
      </c>
      <c r="C27" s="13" t="s">
        <v>47</v>
      </c>
      <c r="D27" s="37" t="s">
        <v>69</v>
      </c>
      <c r="E27" s="12"/>
      <c r="F27" s="12"/>
      <c r="G27" s="12" t="s">
        <v>2621</v>
      </c>
      <c r="H27" s="12">
        <v>0.25</v>
      </c>
      <c r="I27" s="12" t="s">
        <v>96</v>
      </c>
      <c r="J27" s="22">
        <v>0.75</v>
      </c>
      <c r="K27" s="22">
        <f t="shared" si="0"/>
        <v>1</v>
      </c>
      <c r="L27" s="22"/>
    </row>
    <row r="28" spans="1:12" ht="25.5">
      <c r="A28" s="22">
        <v>23</v>
      </c>
      <c r="B28" s="56" t="s">
        <v>667</v>
      </c>
      <c r="C28" s="12" t="s">
        <v>32</v>
      </c>
      <c r="D28" s="216" t="s">
        <v>1667</v>
      </c>
      <c r="E28" s="43"/>
      <c r="F28" s="12"/>
      <c r="G28" s="311" t="s">
        <v>2619</v>
      </c>
      <c r="H28" s="12">
        <v>1</v>
      </c>
      <c r="I28" s="12"/>
      <c r="J28" s="22"/>
      <c r="K28" s="22">
        <f t="shared" si="0"/>
        <v>1</v>
      </c>
      <c r="L28" s="22"/>
    </row>
    <row r="29" spans="1:12" ht="12.75">
      <c r="A29" s="22">
        <v>24</v>
      </c>
      <c r="B29" s="47" t="s">
        <v>51</v>
      </c>
      <c r="C29" s="31" t="s">
        <v>32</v>
      </c>
      <c r="D29" s="32" t="s">
        <v>67</v>
      </c>
      <c r="E29" s="43"/>
      <c r="F29" s="12"/>
      <c r="G29" s="31"/>
      <c r="H29" s="12"/>
      <c r="I29" s="12" t="s">
        <v>97</v>
      </c>
      <c r="J29" s="22">
        <v>1</v>
      </c>
      <c r="K29" s="22">
        <f t="shared" si="0"/>
        <v>1</v>
      </c>
      <c r="L29" s="22"/>
    </row>
    <row r="30" spans="1:12" ht="12.75">
      <c r="A30" s="22">
        <v>25</v>
      </c>
      <c r="B30" s="47" t="s">
        <v>30</v>
      </c>
      <c r="C30" s="31" t="s">
        <v>45</v>
      </c>
      <c r="D30" s="32" t="s">
        <v>67</v>
      </c>
      <c r="E30" s="43"/>
      <c r="F30" s="12"/>
      <c r="G30" s="216" t="s">
        <v>1658</v>
      </c>
      <c r="H30" s="12"/>
      <c r="I30" s="12" t="s">
        <v>97</v>
      </c>
      <c r="J30" s="22">
        <v>1</v>
      </c>
      <c r="K30" s="22">
        <f t="shared" si="0"/>
        <v>1</v>
      </c>
      <c r="L30" s="22"/>
    </row>
    <row r="31" spans="1:12" ht="12.75">
      <c r="A31" s="22">
        <v>26</v>
      </c>
      <c r="B31" s="47" t="s">
        <v>126</v>
      </c>
      <c r="C31" s="31" t="s">
        <v>619</v>
      </c>
      <c r="D31" s="32" t="s">
        <v>2534</v>
      </c>
      <c r="E31" s="43" t="s">
        <v>2535</v>
      </c>
      <c r="F31" s="12">
        <v>1</v>
      </c>
      <c r="G31" s="31"/>
      <c r="H31" s="12"/>
      <c r="I31" s="12"/>
      <c r="J31" s="22"/>
      <c r="K31" s="22">
        <f t="shared" si="0"/>
        <v>1</v>
      </c>
      <c r="L31" s="22"/>
    </row>
    <row r="32" spans="1:12" ht="12.75">
      <c r="A32" s="22">
        <v>27</v>
      </c>
      <c r="B32" s="56" t="s">
        <v>2434</v>
      </c>
      <c r="C32" s="12" t="s">
        <v>146</v>
      </c>
      <c r="D32" s="216" t="s">
        <v>1662</v>
      </c>
      <c r="E32" s="52" t="s">
        <v>2522</v>
      </c>
      <c r="F32" s="22">
        <v>0.5</v>
      </c>
      <c r="G32" s="216" t="s">
        <v>1658</v>
      </c>
      <c r="H32" s="12">
        <v>0.5</v>
      </c>
      <c r="I32" s="14"/>
      <c r="J32" s="22"/>
      <c r="K32" s="22">
        <f t="shared" si="0"/>
        <v>1</v>
      </c>
      <c r="L32" s="22"/>
    </row>
    <row r="33" spans="1:12" ht="12.75">
      <c r="A33" s="22">
        <v>28</v>
      </c>
      <c r="B33" s="47" t="s">
        <v>2121</v>
      </c>
      <c r="C33" s="31" t="s">
        <v>148</v>
      </c>
      <c r="D33" s="32" t="s">
        <v>73</v>
      </c>
      <c r="E33" s="43" t="s">
        <v>2514</v>
      </c>
      <c r="F33" s="12">
        <v>1</v>
      </c>
      <c r="G33" s="31"/>
      <c r="H33" s="12"/>
      <c r="I33" s="12"/>
      <c r="J33" s="22"/>
      <c r="K33" s="22">
        <f t="shared" si="0"/>
        <v>1</v>
      </c>
      <c r="L33" s="22"/>
    </row>
    <row r="34" spans="1:12" ht="12.75">
      <c r="A34" s="22">
        <v>29</v>
      </c>
      <c r="B34" s="47" t="s">
        <v>94</v>
      </c>
      <c r="C34" s="31" t="s">
        <v>47</v>
      </c>
      <c r="D34" s="32" t="s">
        <v>93</v>
      </c>
      <c r="E34" s="43"/>
      <c r="F34" s="12"/>
      <c r="G34" s="12"/>
      <c r="H34" s="12"/>
      <c r="I34" s="12" t="s">
        <v>96</v>
      </c>
      <c r="J34" s="22">
        <v>0.75</v>
      </c>
      <c r="K34" s="22">
        <f t="shared" si="0"/>
        <v>0.75</v>
      </c>
      <c r="L34" s="22"/>
    </row>
    <row r="35" spans="1:12" ht="12.75">
      <c r="A35" s="22">
        <v>30</v>
      </c>
      <c r="B35" s="47" t="s">
        <v>76</v>
      </c>
      <c r="C35" s="31" t="s">
        <v>72</v>
      </c>
      <c r="D35" s="32" t="s">
        <v>75</v>
      </c>
      <c r="E35" s="33"/>
      <c r="F35" s="12"/>
      <c r="G35" s="12"/>
      <c r="H35" s="11"/>
      <c r="I35" s="12" t="s">
        <v>96</v>
      </c>
      <c r="J35" s="22">
        <v>0.75</v>
      </c>
      <c r="K35" s="22">
        <f t="shared" si="0"/>
        <v>0.75</v>
      </c>
      <c r="L35" s="22"/>
    </row>
    <row r="36" spans="1:12" ht="12.75">
      <c r="A36" s="22">
        <v>31</v>
      </c>
      <c r="B36" s="47" t="s">
        <v>46</v>
      </c>
      <c r="C36" s="94" t="s">
        <v>48</v>
      </c>
      <c r="D36" s="32" t="s">
        <v>93</v>
      </c>
      <c r="E36" s="43"/>
      <c r="F36" s="12"/>
      <c r="G36" s="31"/>
      <c r="H36" s="11"/>
      <c r="I36" s="12" t="s">
        <v>96</v>
      </c>
      <c r="J36" s="22">
        <v>0.75</v>
      </c>
      <c r="K36" s="22">
        <f t="shared" si="0"/>
        <v>0.75</v>
      </c>
      <c r="L36" s="22"/>
    </row>
    <row r="37" spans="1:12" ht="12.75">
      <c r="A37" s="22">
        <v>32</v>
      </c>
      <c r="B37" s="47" t="s">
        <v>49</v>
      </c>
      <c r="C37" s="31" t="s">
        <v>70</v>
      </c>
      <c r="D37" s="37" t="s">
        <v>75</v>
      </c>
      <c r="E37" s="43"/>
      <c r="F37" s="12"/>
      <c r="G37" s="13"/>
      <c r="H37" s="12"/>
      <c r="I37" s="12" t="s">
        <v>96</v>
      </c>
      <c r="J37" s="22">
        <v>0.75</v>
      </c>
      <c r="K37" s="22">
        <f t="shared" si="0"/>
        <v>0.75</v>
      </c>
      <c r="L37" s="22"/>
    </row>
    <row r="38" spans="1:12" ht="12.75">
      <c r="A38" s="22">
        <v>33</v>
      </c>
      <c r="B38" s="47" t="s">
        <v>92</v>
      </c>
      <c r="C38" s="31" t="s">
        <v>39</v>
      </c>
      <c r="D38" s="32" t="s">
        <v>93</v>
      </c>
      <c r="E38" s="43"/>
      <c r="F38" s="12"/>
      <c r="G38" s="31"/>
      <c r="H38" s="12"/>
      <c r="I38" s="12" t="s">
        <v>96</v>
      </c>
      <c r="J38" s="22">
        <v>0.75</v>
      </c>
      <c r="K38" s="22">
        <f aca="true" t="shared" si="1" ref="K38:K69">J38+H38+F38</f>
        <v>0.75</v>
      </c>
      <c r="L38" s="22"/>
    </row>
    <row r="39" spans="1:12" ht="12.75">
      <c r="A39" s="22">
        <v>34</v>
      </c>
      <c r="B39" s="47" t="s">
        <v>100</v>
      </c>
      <c r="C39" s="31" t="s">
        <v>101</v>
      </c>
      <c r="D39" s="14" t="s">
        <v>81</v>
      </c>
      <c r="E39" s="43"/>
      <c r="F39" s="12"/>
      <c r="G39" s="31"/>
      <c r="H39" s="12"/>
      <c r="I39" s="12" t="s">
        <v>96</v>
      </c>
      <c r="J39" s="22">
        <v>0.75</v>
      </c>
      <c r="K39" s="22">
        <f t="shared" si="1"/>
        <v>0.75</v>
      </c>
      <c r="L39" s="22"/>
    </row>
    <row r="40" spans="1:12" ht="12.75">
      <c r="A40" s="22">
        <v>35</v>
      </c>
      <c r="B40" s="47" t="s">
        <v>95</v>
      </c>
      <c r="C40" s="31" t="s">
        <v>56</v>
      </c>
      <c r="D40" s="32" t="s">
        <v>93</v>
      </c>
      <c r="E40" s="43"/>
      <c r="F40" s="12"/>
      <c r="G40" s="12"/>
      <c r="H40" s="11"/>
      <c r="I40" s="12" t="s">
        <v>96</v>
      </c>
      <c r="J40" s="22">
        <v>0.75</v>
      </c>
      <c r="K40" s="22">
        <f t="shared" si="1"/>
        <v>0.75</v>
      </c>
      <c r="L40" s="22"/>
    </row>
    <row r="41" spans="1:12" ht="12.75">
      <c r="A41" s="22">
        <v>36</v>
      </c>
      <c r="B41" s="56" t="s">
        <v>2442</v>
      </c>
      <c r="C41" s="12" t="s">
        <v>31</v>
      </c>
      <c r="D41" s="216" t="s">
        <v>1668</v>
      </c>
      <c r="E41" s="51"/>
      <c r="F41" s="12"/>
      <c r="G41" s="216" t="s">
        <v>1658</v>
      </c>
      <c r="H41" s="12">
        <v>0.5</v>
      </c>
      <c r="I41" s="12"/>
      <c r="J41" s="22"/>
      <c r="K41" s="22">
        <f t="shared" si="1"/>
        <v>0.5</v>
      </c>
      <c r="L41" s="22"/>
    </row>
    <row r="42" spans="1:12" ht="12.75">
      <c r="A42" s="22">
        <v>37</v>
      </c>
      <c r="B42" s="56" t="s">
        <v>2336</v>
      </c>
      <c r="C42" s="12" t="s">
        <v>31</v>
      </c>
      <c r="D42" s="216" t="s">
        <v>1662</v>
      </c>
      <c r="E42" s="43"/>
      <c r="F42" s="12"/>
      <c r="G42" s="216" t="s">
        <v>1658</v>
      </c>
      <c r="H42" s="12">
        <v>0.5</v>
      </c>
      <c r="I42" s="12"/>
      <c r="J42" s="22"/>
      <c r="K42" s="22">
        <f t="shared" si="1"/>
        <v>0.5</v>
      </c>
      <c r="L42" s="22"/>
    </row>
    <row r="43" spans="1:13" ht="12.75">
      <c r="A43" s="22">
        <v>38</v>
      </c>
      <c r="B43" s="56" t="s">
        <v>2433</v>
      </c>
      <c r="C43" s="12" t="s">
        <v>791</v>
      </c>
      <c r="D43" s="216" t="s">
        <v>1661</v>
      </c>
      <c r="E43" s="43"/>
      <c r="F43" s="12"/>
      <c r="G43" s="216" t="s">
        <v>1658</v>
      </c>
      <c r="H43" s="12">
        <v>0.5</v>
      </c>
      <c r="I43" s="12"/>
      <c r="J43" s="22"/>
      <c r="K43" s="22">
        <f t="shared" si="1"/>
        <v>0.5</v>
      </c>
      <c r="L43" s="22"/>
      <c r="M43" s="1"/>
    </row>
    <row r="44" spans="1:13" s="18" customFormat="1" ht="12.75">
      <c r="A44" s="22">
        <v>39</v>
      </c>
      <c r="B44" s="56" t="s">
        <v>1774</v>
      </c>
      <c r="C44" s="12" t="s">
        <v>1201</v>
      </c>
      <c r="D44" s="216" t="s">
        <v>1667</v>
      </c>
      <c r="E44" s="95"/>
      <c r="F44" s="12"/>
      <c r="G44" s="216" t="s">
        <v>1658</v>
      </c>
      <c r="H44" s="12">
        <v>0.5</v>
      </c>
      <c r="I44" s="12"/>
      <c r="J44" s="22"/>
      <c r="K44" s="22">
        <f t="shared" si="1"/>
        <v>0.5</v>
      </c>
      <c r="L44" s="22"/>
      <c r="M44" s="21"/>
    </row>
    <row r="45" spans="1:13" s="18" customFormat="1" ht="12.75">
      <c r="A45" s="22">
        <v>40</v>
      </c>
      <c r="B45" s="56" t="s">
        <v>2424</v>
      </c>
      <c r="C45" s="12" t="s">
        <v>184</v>
      </c>
      <c r="D45" s="216" t="s">
        <v>1589</v>
      </c>
      <c r="E45" s="52"/>
      <c r="F45" s="22"/>
      <c r="G45" s="216" t="s">
        <v>1658</v>
      </c>
      <c r="H45" s="12">
        <v>0.5</v>
      </c>
      <c r="I45" s="12"/>
      <c r="J45" s="22"/>
      <c r="K45" s="22">
        <f t="shared" si="1"/>
        <v>0.5</v>
      </c>
      <c r="L45" s="22"/>
      <c r="M45" s="21"/>
    </row>
    <row r="46" spans="1:12" ht="12.75">
      <c r="A46" s="22">
        <v>41</v>
      </c>
      <c r="B46" s="56" t="s">
        <v>1673</v>
      </c>
      <c r="C46" s="12" t="s">
        <v>144</v>
      </c>
      <c r="D46" s="216" t="s">
        <v>1659</v>
      </c>
      <c r="E46" s="52"/>
      <c r="F46" s="22"/>
      <c r="G46" s="216" t="s">
        <v>1658</v>
      </c>
      <c r="H46" s="12">
        <v>0.5</v>
      </c>
      <c r="I46" s="12"/>
      <c r="J46" s="22"/>
      <c r="K46" s="22">
        <f t="shared" si="1"/>
        <v>0.5</v>
      </c>
      <c r="L46" s="22"/>
    </row>
    <row r="47" spans="1:12" ht="12.75">
      <c r="A47" s="22">
        <v>42</v>
      </c>
      <c r="B47" s="56" t="s">
        <v>2451</v>
      </c>
      <c r="C47" s="12" t="s">
        <v>115</v>
      </c>
      <c r="D47" s="216" t="s">
        <v>1672</v>
      </c>
      <c r="E47" s="43"/>
      <c r="F47" s="12"/>
      <c r="G47" s="216" t="s">
        <v>1658</v>
      </c>
      <c r="H47" s="12">
        <v>0.5</v>
      </c>
      <c r="I47" s="12"/>
      <c r="J47" s="22"/>
      <c r="K47" s="22">
        <f t="shared" si="1"/>
        <v>0.5</v>
      </c>
      <c r="L47" s="22"/>
    </row>
    <row r="48" spans="1:12" ht="12.75">
      <c r="A48" s="22">
        <v>43</v>
      </c>
      <c r="B48" s="56" t="s">
        <v>286</v>
      </c>
      <c r="C48" s="12" t="s">
        <v>115</v>
      </c>
      <c r="D48" s="216" t="s">
        <v>1659</v>
      </c>
      <c r="E48" s="43"/>
      <c r="F48" s="12"/>
      <c r="G48" s="216" t="s">
        <v>1658</v>
      </c>
      <c r="H48" s="12">
        <v>0.5</v>
      </c>
      <c r="I48" s="12"/>
      <c r="J48" s="22"/>
      <c r="K48" s="22">
        <f t="shared" si="1"/>
        <v>0.5</v>
      </c>
      <c r="L48" s="22"/>
    </row>
    <row r="49" spans="1:12" ht="12.75">
      <c r="A49" s="22">
        <v>44</v>
      </c>
      <c r="B49" s="56" t="s">
        <v>2430</v>
      </c>
      <c r="C49" s="12" t="s">
        <v>210</v>
      </c>
      <c r="D49" s="216" t="s">
        <v>1586</v>
      </c>
      <c r="E49" s="43"/>
      <c r="F49" s="12"/>
      <c r="G49" s="216" t="s">
        <v>1658</v>
      </c>
      <c r="H49" s="12">
        <v>0.5</v>
      </c>
      <c r="I49" s="12"/>
      <c r="J49" s="22"/>
      <c r="K49" s="22">
        <f t="shared" si="1"/>
        <v>0.5</v>
      </c>
      <c r="L49" s="22"/>
    </row>
    <row r="50" spans="1:12" ht="12.75">
      <c r="A50" s="22">
        <v>45</v>
      </c>
      <c r="B50" s="56" t="s">
        <v>2425</v>
      </c>
      <c r="C50" s="12" t="s">
        <v>210</v>
      </c>
      <c r="D50" s="216" t="s">
        <v>1589</v>
      </c>
      <c r="E50" s="12"/>
      <c r="F50" s="12"/>
      <c r="G50" s="216" t="s">
        <v>1658</v>
      </c>
      <c r="H50" s="12">
        <v>0.5</v>
      </c>
      <c r="I50" s="12"/>
      <c r="J50" s="22"/>
      <c r="K50" s="22">
        <f t="shared" si="1"/>
        <v>0.5</v>
      </c>
      <c r="L50" s="22"/>
    </row>
    <row r="51" spans="1:12" ht="12.75">
      <c r="A51" s="22">
        <v>46</v>
      </c>
      <c r="B51" s="56" t="s">
        <v>2426</v>
      </c>
      <c r="C51" s="12" t="s">
        <v>1144</v>
      </c>
      <c r="D51" s="216" t="s">
        <v>1586</v>
      </c>
      <c r="E51" s="43"/>
      <c r="F51" s="12"/>
      <c r="G51" s="216" t="s">
        <v>1658</v>
      </c>
      <c r="H51" s="12">
        <v>0.5</v>
      </c>
      <c r="I51" s="12"/>
      <c r="J51" s="22"/>
      <c r="K51" s="22">
        <f t="shared" si="1"/>
        <v>0.5</v>
      </c>
      <c r="L51" s="22"/>
    </row>
    <row r="52" spans="1:12" ht="12.75">
      <c r="A52" s="22">
        <v>47</v>
      </c>
      <c r="B52" s="56" t="s">
        <v>1868</v>
      </c>
      <c r="C52" s="12" t="s">
        <v>72</v>
      </c>
      <c r="D52" s="216" t="s">
        <v>1660</v>
      </c>
      <c r="E52" s="12"/>
      <c r="F52" s="12"/>
      <c r="G52" s="216" t="s">
        <v>1658</v>
      </c>
      <c r="H52" s="12">
        <v>0.5</v>
      </c>
      <c r="I52" s="12"/>
      <c r="J52" s="22"/>
      <c r="K52" s="22">
        <f t="shared" si="1"/>
        <v>0.5</v>
      </c>
      <c r="L52" s="22"/>
    </row>
    <row r="53" spans="1:12" ht="12.75">
      <c r="A53" s="22">
        <v>48</v>
      </c>
      <c r="B53" s="56" t="s">
        <v>36</v>
      </c>
      <c r="C53" s="12" t="s">
        <v>164</v>
      </c>
      <c r="D53" s="216" t="s">
        <v>1672</v>
      </c>
      <c r="E53" s="43"/>
      <c r="F53" s="12"/>
      <c r="G53" s="216" t="s">
        <v>1658</v>
      </c>
      <c r="H53" s="12">
        <v>0.5</v>
      </c>
      <c r="I53" s="12"/>
      <c r="J53" s="22"/>
      <c r="K53" s="22">
        <f t="shared" si="1"/>
        <v>0.5</v>
      </c>
      <c r="L53" s="22"/>
    </row>
    <row r="54" spans="1:12" ht="12.75">
      <c r="A54" s="22">
        <v>49</v>
      </c>
      <c r="B54" s="56" t="s">
        <v>2431</v>
      </c>
      <c r="C54" s="12" t="s">
        <v>212</v>
      </c>
      <c r="D54" s="216" t="s">
        <v>1660</v>
      </c>
      <c r="E54" s="43"/>
      <c r="F54" s="12"/>
      <c r="G54" s="216" t="s">
        <v>1658</v>
      </c>
      <c r="H54" s="12">
        <v>0.5</v>
      </c>
      <c r="I54" s="12"/>
      <c r="J54" s="22"/>
      <c r="K54" s="22">
        <f t="shared" si="1"/>
        <v>0.5</v>
      </c>
      <c r="L54" s="22"/>
    </row>
    <row r="55" spans="1:12" ht="12.75">
      <c r="A55" s="22">
        <v>50</v>
      </c>
      <c r="B55" s="56" t="s">
        <v>2432</v>
      </c>
      <c r="C55" s="12" t="s">
        <v>45</v>
      </c>
      <c r="D55" s="216" t="s">
        <v>1661</v>
      </c>
      <c r="E55" s="43"/>
      <c r="F55" s="12"/>
      <c r="G55" s="216" t="s">
        <v>1658</v>
      </c>
      <c r="H55" s="12">
        <v>0.5</v>
      </c>
      <c r="I55" s="12"/>
      <c r="J55" s="22"/>
      <c r="K55" s="22">
        <f t="shared" si="1"/>
        <v>0.5</v>
      </c>
      <c r="L55" s="22"/>
    </row>
    <row r="56" spans="1:12" ht="12.75">
      <c r="A56" s="22">
        <v>51</v>
      </c>
      <c r="B56" s="56" t="s">
        <v>2429</v>
      </c>
      <c r="C56" s="12" t="s">
        <v>45</v>
      </c>
      <c r="D56" s="216" t="s">
        <v>1586</v>
      </c>
      <c r="E56" s="43"/>
      <c r="F56" s="12"/>
      <c r="G56" s="216" t="s">
        <v>1658</v>
      </c>
      <c r="H56" s="12">
        <v>0.5</v>
      </c>
      <c r="I56" s="12"/>
      <c r="J56" s="22"/>
      <c r="K56" s="22">
        <f t="shared" si="1"/>
        <v>0.5</v>
      </c>
      <c r="L56" s="22"/>
    </row>
    <row r="57" spans="1:12" ht="12.75">
      <c r="A57" s="22">
        <v>52</v>
      </c>
      <c r="B57" s="47" t="s">
        <v>2498</v>
      </c>
      <c r="C57" s="31" t="s">
        <v>616</v>
      </c>
      <c r="D57" s="32" t="s">
        <v>73</v>
      </c>
      <c r="E57" s="43" t="s">
        <v>2499</v>
      </c>
      <c r="F57" s="12">
        <v>0.5</v>
      </c>
      <c r="G57" s="31"/>
      <c r="H57" s="12"/>
      <c r="I57" s="12"/>
      <c r="J57" s="22"/>
      <c r="K57" s="22">
        <f t="shared" si="1"/>
        <v>0.5</v>
      </c>
      <c r="L57" s="22"/>
    </row>
    <row r="58" spans="1:12" ht="12.75">
      <c r="A58" s="22">
        <v>53</v>
      </c>
      <c r="B58" s="56" t="s">
        <v>2428</v>
      </c>
      <c r="C58" s="12" t="s">
        <v>34</v>
      </c>
      <c r="D58" s="216" t="s">
        <v>1586</v>
      </c>
      <c r="E58" s="95"/>
      <c r="F58" s="12"/>
      <c r="G58" s="216" t="s">
        <v>1658</v>
      </c>
      <c r="H58" s="12">
        <v>0.5</v>
      </c>
      <c r="I58" s="12"/>
      <c r="J58" s="22"/>
      <c r="K58" s="22">
        <f t="shared" si="1"/>
        <v>0.5</v>
      </c>
      <c r="L58" s="22"/>
    </row>
    <row r="59" spans="1:12" ht="18.75" customHeight="1">
      <c r="A59" s="22">
        <v>54</v>
      </c>
      <c r="B59" s="56" t="s">
        <v>1703</v>
      </c>
      <c r="C59" s="12" t="s">
        <v>29</v>
      </c>
      <c r="D59" s="216" t="s">
        <v>1672</v>
      </c>
      <c r="E59" s="43"/>
      <c r="F59" s="12"/>
      <c r="G59" s="216" t="s">
        <v>1658</v>
      </c>
      <c r="H59" s="12">
        <v>0.5</v>
      </c>
      <c r="I59" s="12"/>
      <c r="J59" s="22"/>
      <c r="K59" s="22">
        <f t="shared" si="1"/>
        <v>0.5</v>
      </c>
      <c r="L59" s="22"/>
    </row>
    <row r="60" spans="1:12" ht="12.75">
      <c r="A60" s="22">
        <v>55</v>
      </c>
      <c r="B60" s="56" t="s">
        <v>2427</v>
      </c>
      <c r="C60" s="12" t="s">
        <v>29</v>
      </c>
      <c r="D60" s="216" t="s">
        <v>1586</v>
      </c>
      <c r="E60" s="33"/>
      <c r="F60" s="12"/>
      <c r="G60" s="216" t="s">
        <v>1658</v>
      </c>
      <c r="H60" s="12">
        <v>0.5</v>
      </c>
      <c r="I60" s="12"/>
      <c r="J60" s="22"/>
      <c r="K60" s="22">
        <f t="shared" si="1"/>
        <v>0.5</v>
      </c>
      <c r="L60" s="11"/>
    </row>
    <row r="61" spans="1:12" ht="12.75">
      <c r="A61" s="22">
        <v>56</v>
      </c>
      <c r="B61" s="56" t="s">
        <v>1721</v>
      </c>
      <c r="C61" s="12" t="s">
        <v>2420</v>
      </c>
      <c r="D61" s="216" t="s">
        <v>1662</v>
      </c>
      <c r="E61" s="43"/>
      <c r="F61" s="12"/>
      <c r="G61" s="216" t="s">
        <v>1658</v>
      </c>
      <c r="H61" s="12">
        <v>0.5</v>
      </c>
      <c r="I61" s="12"/>
      <c r="J61" s="22"/>
      <c r="K61" s="22">
        <f t="shared" si="1"/>
        <v>0.5</v>
      </c>
      <c r="L61" s="22"/>
    </row>
    <row r="62" spans="1:12" ht="12.75">
      <c r="A62" s="22">
        <v>57</v>
      </c>
      <c r="B62" s="56" t="s">
        <v>2423</v>
      </c>
      <c r="C62" s="12" t="s">
        <v>65</v>
      </c>
      <c r="D62" s="216" t="s">
        <v>1589</v>
      </c>
      <c r="E62" s="52"/>
      <c r="F62" s="22"/>
      <c r="G62" s="216" t="s">
        <v>1658</v>
      </c>
      <c r="H62" s="12">
        <v>0.5</v>
      </c>
      <c r="I62" s="12"/>
      <c r="J62" s="22"/>
      <c r="K62" s="22">
        <f t="shared" si="1"/>
        <v>0.5</v>
      </c>
      <c r="L62" s="22"/>
    </row>
    <row r="63" spans="1:14" s="76" customFormat="1" ht="12.75">
      <c r="A63" s="22">
        <v>58</v>
      </c>
      <c r="B63" s="47" t="s">
        <v>2497</v>
      </c>
      <c r="C63" s="31" t="s">
        <v>146</v>
      </c>
      <c r="D63" s="32" t="s">
        <v>73</v>
      </c>
      <c r="E63" s="43" t="s">
        <v>2499</v>
      </c>
      <c r="F63" s="12">
        <v>0.5</v>
      </c>
      <c r="G63" s="31"/>
      <c r="H63" s="12"/>
      <c r="I63" s="12"/>
      <c r="J63" s="22"/>
      <c r="K63" s="22">
        <f t="shared" si="1"/>
        <v>0.5</v>
      </c>
      <c r="L63" s="22"/>
      <c r="M63" s="19"/>
      <c r="N63" s="19"/>
    </row>
    <row r="64" spans="1:12" ht="12.75">
      <c r="A64" s="22">
        <v>59</v>
      </c>
      <c r="B64" s="56" t="s">
        <v>1764</v>
      </c>
      <c r="C64" s="12" t="s">
        <v>146</v>
      </c>
      <c r="D64" s="216" t="s">
        <v>1660</v>
      </c>
      <c r="E64" s="43"/>
      <c r="F64" s="12"/>
      <c r="G64" s="216" t="s">
        <v>1658</v>
      </c>
      <c r="H64" s="12">
        <v>0.5</v>
      </c>
      <c r="I64" s="12"/>
      <c r="J64" s="22"/>
      <c r="K64" s="22">
        <f t="shared" si="1"/>
        <v>0.5</v>
      </c>
      <c r="L64" s="22"/>
    </row>
    <row r="65" spans="1:12" ht="12.75">
      <c r="A65" s="22">
        <v>60</v>
      </c>
      <c r="B65" s="56" t="s">
        <v>2441</v>
      </c>
      <c r="C65" s="12" t="s">
        <v>265</v>
      </c>
      <c r="D65" s="216" t="s">
        <v>1668</v>
      </c>
      <c r="E65" s="43"/>
      <c r="F65" s="12"/>
      <c r="G65" s="216" t="s">
        <v>1658</v>
      </c>
      <c r="H65" s="12">
        <v>0.5</v>
      </c>
      <c r="I65" s="12"/>
      <c r="J65" s="22"/>
      <c r="K65" s="22">
        <f t="shared" si="1"/>
        <v>0.5</v>
      </c>
      <c r="L65" s="22"/>
    </row>
    <row r="66" spans="1:12" ht="12.75">
      <c r="A66" s="22">
        <v>61</v>
      </c>
      <c r="B66" s="56" t="s">
        <v>614</v>
      </c>
      <c r="C66" s="12" t="s">
        <v>265</v>
      </c>
      <c r="D66" s="216" t="s">
        <v>1661</v>
      </c>
      <c r="E66" s="43"/>
      <c r="F66" s="12"/>
      <c r="G66" s="216" t="s">
        <v>1658</v>
      </c>
      <c r="H66" s="12">
        <v>0.5</v>
      </c>
      <c r="I66" s="12"/>
      <c r="J66" s="22"/>
      <c r="K66" s="22">
        <f t="shared" si="1"/>
        <v>0.5</v>
      </c>
      <c r="L66" s="22"/>
    </row>
    <row r="67" spans="1:12" ht="12.75">
      <c r="A67" s="22">
        <v>62</v>
      </c>
      <c r="B67" s="56" t="s">
        <v>2452</v>
      </c>
      <c r="C67" s="12" t="s">
        <v>265</v>
      </c>
      <c r="D67" s="216" t="s">
        <v>1672</v>
      </c>
      <c r="E67" s="43"/>
      <c r="F67" s="12"/>
      <c r="G67" s="216" t="s">
        <v>1658</v>
      </c>
      <c r="H67" s="12">
        <v>0.5</v>
      </c>
      <c r="I67" s="12"/>
      <c r="J67" s="22"/>
      <c r="K67" s="22">
        <f t="shared" si="1"/>
        <v>0.5</v>
      </c>
      <c r="L67" s="22"/>
    </row>
    <row r="68" spans="1:12" ht="12.75">
      <c r="A68" s="22">
        <v>63</v>
      </c>
      <c r="B68" s="56" t="s">
        <v>1744</v>
      </c>
      <c r="C68" s="12" t="s">
        <v>28</v>
      </c>
      <c r="D68" s="216" t="s">
        <v>1661</v>
      </c>
      <c r="E68" s="95"/>
      <c r="F68" s="12"/>
      <c r="G68" s="216" t="s">
        <v>1658</v>
      </c>
      <c r="H68" s="12">
        <v>0.5</v>
      </c>
      <c r="I68" s="14"/>
      <c r="J68" s="11"/>
      <c r="K68" s="22">
        <f t="shared" si="1"/>
        <v>0.5</v>
      </c>
      <c r="L68" s="11"/>
    </row>
    <row r="69" spans="1:18" ht="12.75">
      <c r="A69" s="22">
        <v>64</v>
      </c>
      <c r="B69" s="56" t="s">
        <v>2422</v>
      </c>
      <c r="C69" s="12" t="s">
        <v>28</v>
      </c>
      <c r="D69" s="216" t="s">
        <v>1589</v>
      </c>
      <c r="E69" s="43"/>
      <c r="F69" s="12"/>
      <c r="G69" s="216" t="s">
        <v>1658</v>
      </c>
      <c r="H69" s="12">
        <v>0.5</v>
      </c>
      <c r="I69" s="12"/>
      <c r="J69" s="22"/>
      <c r="K69" s="22">
        <f t="shared" si="1"/>
        <v>0.5</v>
      </c>
      <c r="L69" s="22"/>
      <c r="M69" s="431"/>
      <c r="N69" s="433"/>
      <c r="O69" s="433"/>
      <c r="P69" s="433"/>
      <c r="Q69" s="433"/>
      <c r="R69" s="433"/>
    </row>
    <row r="70" spans="1:12" ht="12.75">
      <c r="A70" s="22">
        <v>65</v>
      </c>
      <c r="B70" s="56" t="s">
        <v>1716</v>
      </c>
      <c r="C70" s="12" t="s">
        <v>28</v>
      </c>
      <c r="D70" s="216" t="s">
        <v>1668</v>
      </c>
      <c r="E70" s="33"/>
      <c r="F70" s="12"/>
      <c r="G70" s="216" t="s">
        <v>1658</v>
      </c>
      <c r="H70" s="12">
        <v>0.5</v>
      </c>
      <c r="I70" s="12"/>
      <c r="J70" s="22"/>
      <c r="K70" s="22">
        <f aca="true" t="shared" si="2" ref="K70:K97">J70+H70+F70</f>
        <v>0.5</v>
      </c>
      <c r="L70" s="11"/>
    </row>
    <row r="71" spans="1:18" ht="12.75">
      <c r="A71" s="22">
        <v>66</v>
      </c>
      <c r="B71" s="56" t="s">
        <v>1950</v>
      </c>
      <c r="C71" s="12" t="s">
        <v>31</v>
      </c>
      <c r="D71" s="216" t="s">
        <v>1667</v>
      </c>
      <c r="E71" s="52"/>
      <c r="F71" s="22"/>
      <c r="G71" s="216" t="s">
        <v>1663</v>
      </c>
      <c r="H71" s="12">
        <v>0.25</v>
      </c>
      <c r="I71" s="14"/>
      <c r="J71" s="22"/>
      <c r="K71" s="22">
        <f t="shared" si="2"/>
        <v>0.25</v>
      </c>
      <c r="L71" s="22"/>
      <c r="M71" s="431"/>
      <c r="N71" s="433"/>
      <c r="O71" s="433"/>
      <c r="P71" s="433"/>
      <c r="Q71" s="433"/>
      <c r="R71" s="433"/>
    </row>
    <row r="72" spans="1:12" ht="12.75">
      <c r="A72" s="22">
        <v>67</v>
      </c>
      <c r="B72" s="56" t="s">
        <v>1833</v>
      </c>
      <c r="C72" s="12" t="s">
        <v>31</v>
      </c>
      <c r="D72" s="216" t="s">
        <v>1665</v>
      </c>
      <c r="E72" s="43"/>
      <c r="F72" s="12"/>
      <c r="G72" s="216" t="s">
        <v>1663</v>
      </c>
      <c r="H72" s="12">
        <v>0.25</v>
      </c>
      <c r="I72" s="12"/>
      <c r="J72" s="22"/>
      <c r="K72" s="22">
        <f t="shared" si="2"/>
        <v>0.25</v>
      </c>
      <c r="L72" s="22"/>
    </row>
    <row r="73" spans="1:12" ht="12.75">
      <c r="A73" s="22">
        <v>68</v>
      </c>
      <c r="B73" s="56" t="s">
        <v>2438</v>
      </c>
      <c r="C73" s="12" t="s">
        <v>31</v>
      </c>
      <c r="D73" s="216" t="s">
        <v>1664</v>
      </c>
      <c r="E73" s="43"/>
      <c r="F73" s="12"/>
      <c r="G73" s="216" t="s">
        <v>1663</v>
      </c>
      <c r="H73" s="12">
        <v>0.25</v>
      </c>
      <c r="I73" s="12"/>
      <c r="J73" s="22"/>
      <c r="K73" s="22">
        <f t="shared" si="2"/>
        <v>0.25</v>
      </c>
      <c r="L73" s="22"/>
    </row>
    <row r="74" spans="1:12" ht="12.75">
      <c r="A74" s="22">
        <v>69</v>
      </c>
      <c r="B74" s="56" t="s">
        <v>2450</v>
      </c>
      <c r="C74" s="12" t="s">
        <v>31</v>
      </c>
      <c r="D74" s="216" t="s">
        <v>1672</v>
      </c>
      <c r="E74" s="43"/>
      <c r="F74" s="12"/>
      <c r="G74" s="216" t="s">
        <v>1663</v>
      </c>
      <c r="H74" s="12">
        <v>0.25</v>
      </c>
      <c r="I74" s="12"/>
      <c r="J74" s="22"/>
      <c r="K74" s="22">
        <f t="shared" si="2"/>
        <v>0.25</v>
      </c>
      <c r="L74" s="22"/>
    </row>
    <row r="75" spans="1:12" ht="12.75">
      <c r="A75" s="22">
        <v>70</v>
      </c>
      <c r="B75" s="56" t="s">
        <v>1775</v>
      </c>
      <c r="C75" s="12" t="s">
        <v>115</v>
      </c>
      <c r="D75" s="216" t="s">
        <v>1664</v>
      </c>
      <c r="E75" s="43"/>
      <c r="F75" s="12"/>
      <c r="G75" s="216" t="s">
        <v>1663</v>
      </c>
      <c r="H75" s="12">
        <v>0.25</v>
      </c>
      <c r="I75" s="12"/>
      <c r="J75" s="22"/>
      <c r="K75" s="22">
        <f t="shared" si="2"/>
        <v>0.25</v>
      </c>
      <c r="L75" s="22"/>
    </row>
    <row r="76" spans="1:12" ht="12.75">
      <c r="A76" s="22">
        <v>71</v>
      </c>
      <c r="B76" s="56" t="s">
        <v>668</v>
      </c>
      <c r="C76" s="12" t="s">
        <v>48</v>
      </c>
      <c r="D76" s="216" t="s">
        <v>1672</v>
      </c>
      <c r="E76" s="43"/>
      <c r="F76" s="12"/>
      <c r="G76" s="216" t="s">
        <v>1663</v>
      </c>
      <c r="H76" s="12">
        <v>0.25</v>
      </c>
      <c r="I76" s="12"/>
      <c r="J76" s="22"/>
      <c r="K76" s="22">
        <f t="shared" si="2"/>
        <v>0.25</v>
      </c>
      <c r="L76" s="22"/>
    </row>
    <row r="77" spans="1:12" ht="12.75">
      <c r="A77" s="22">
        <v>72</v>
      </c>
      <c r="B77" s="56" t="s">
        <v>1988</v>
      </c>
      <c r="C77" s="12" t="s">
        <v>778</v>
      </c>
      <c r="D77" s="216" t="s">
        <v>1667</v>
      </c>
      <c r="E77" s="43"/>
      <c r="F77" s="12"/>
      <c r="G77" s="216" t="s">
        <v>1663</v>
      </c>
      <c r="H77" s="12">
        <v>0.25</v>
      </c>
      <c r="I77" s="12"/>
      <c r="J77" s="22"/>
      <c r="K77" s="22">
        <f t="shared" si="2"/>
        <v>0.25</v>
      </c>
      <c r="L77" s="22"/>
    </row>
    <row r="78" spans="1:12" ht="12.75">
      <c r="A78" s="22">
        <v>73</v>
      </c>
      <c r="B78" s="56" t="s">
        <v>2437</v>
      </c>
      <c r="C78" s="12" t="s">
        <v>39</v>
      </c>
      <c r="D78" s="216" t="s">
        <v>1664</v>
      </c>
      <c r="E78" s="12"/>
      <c r="F78" s="12"/>
      <c r="G78" s="216" t="s">
        <v>1663</v>
      </c>
      <c r="H78" s="12">
        <v>0.25</v>
      </c>
      <c r="I78" s="12"/>
      <c r="J78" s="22"/>
      <c r="K78" s="22">
        <f t="shared" si="2"/>
        <v>0.25</v>
      </c>
      <c r="L78" s="22"/>
    </row>
    <row r="79" spans="1:12" ht="12.75">
      <c r="A79" s="22">
        <v>74</v>
      </c>
      <c r="B79" s="56" t="s">
        <v>2436</v>
      </c>
      <c r="C79" s="12" t="s">
        <v>35</v>
      </c>
      <c r="D79" s="216" t="s">
        <v>1664</v>
      </c>
      <c r="E79" s="95"/>
      <c r="F79" s="12"/>
      <c r="G79" s="216" t="s">
        <v>1663</v>
      </c>
      <c r="H79" s="12">
        <v>0.25</v>
      </c>
      <c r="I79" s="12"/>
      <c r="J79" s="22"/>
      <c r="K79" s="22">
        <f t="shared" si="2"/>
        <v>0.25</v>
      </c>
      <c r="L79" s="22"/>
    </row>
    <row r="80" spans="1:12" ht="12.75">
      <c r="A80" s="22">
        <v>75</v>
      </c>
      <c r="B80" s="56" t="s">
        <v>2497</v>
      </c>
      <c r="C80" s="12" t="s">
        <v>146</v>
      </c>
      <c r="D80" s="216" t="s">
        <v>73</v>
      </c>
      <c r="E80" s="43"/>
      <c r="F80" s="12"/>
      <c r="G80" s="216" t="s">
        <v>2621</v>
      </c>
      <c r="H80" s="12">
        <v>0.25</v>
      </c>
      <c r="I80" s="12"/>
      <c r="J80" s="22"/>
      <c r="K80" s="22">
        <f t="shared" si="2"/>
        <v>0.25</v>
      </c>
      <c r="L80" s="22"/>
    </row>
    <row r="81" spans="1:12" ht="12.75">
      <c r="A81" s="22">
        <v>76</v>
      </c>
      <c r="B81" s="56" t="s">
        <v>1948</v>
      </c>
      <c r="C81" s="12" t="s">
        <v>2419</v>
      </c>
      <c r="D81" s="216" t="s">
        <v>1662</v>
      </c>
      <c r="E81" s="43"/>
      <c r="F81" s="12"/>
      <c r="G81" s="216" t="s">
        <v>1663</v>
      </c>
      <c r="H81" s="12">
        <v>0.25</v>
      </c>
      <c r="I81" s="12"/>
      <c r="J81" s="22"/>
      <c r="K81" s="22">
        <f t="shared" si="2"/>
        <v>0.25</v>
      </c>
      <c r="L81" s="22"/>
    </row>
    <row r="82" spans="1:12" ht="12.75">
      <c r="A82" s="22">
        <v>77</v>
      </c>
      <c r="B82" s="56" t="s">
        <v>2439</v>
      </c>
      <c r="C82" s="12" t="s">
        <v>124</v>
      </c>
      <c r="D82" s="216" t="s">
        <v>1665</v>
      </c>
      <c r="E82" s="43"/>
      <c r="F82" s="12"/>
      <c r="G82" s="216" t="s">
        <v>1663</v>
      </c>
      <c r="H82" s="12">
        <v>0.25</v>
      </c>
      <c r="I82" s="12"/>
      <c r="J82" s="22"/>
      <c r="K82" s="22">
        <f t="shared" si="2"/>
        <v>0.25</v>
      </c>
      <c r="L82" s="22"/>
    </row>
    <row r="83" spans="1:12" ht="12.75">
      <c r="A83" s="22">
        <v>78</v>
      </c>
      <c r="B83" s="56" t="s">
        <v>2178</v>
      </c>
      <c r="C83" s="12" t="s">
        <v>31</v>
      </c>
      <c r="D83" s="216" t="s">
        <v>1665</v>
      </c>
      <c r="E83" s="43"/>
      <c r="F83" s="12"/>
      <c r="G83" s="216" t="s">
        <v>1666</v>
      </c>
      <c r="H83" s="12">
        <v>0.16666666666666666</v>
      </c>
      <c r="I83" s="12"/>
      <c r="J83" s="22"/>
      <c r="K83" s="22">
        <f t="shared" si="2"/>
        <v>0.16666666666666666</v>
      </c>
      <c r="L83" s="22"/>
    </row>
    <row r="84" spans="1:15" s="90" customFormat="1" ht="12.75">
      <c r="A84" s="22">
        <v>79</v>
      </c>
      <c r="B84" s="56" t="s">
        <v>36</v>
      </c>
      <c r="C84" s="12" t="s">
        <v>1468</v>
      </c>
      <c r="D84" s="216" t="s">
        <v>1669</v>
      </c>
      <c r="E84" s="43"/>
      <c r="F84" s="12"/>
      <c r="G84" s="216" t="s">
        <v>1666</v>
      </c>
      <c r="H84" s="12">
        <v>0.16666666666666666</v>
      </c>
      <c r="I84" s="12"/>
      <c r="J84" s="22"/>
      <c r="K84" s="22">
        <f t="shared" si="2"/>
        <v>0.16666666666666666</v>
      </c>
      <c r="L84" s="22"/>
      <c r="M84" s="299"/>
      <c r="N84" s="76"/>
      <c r="O84" s="76"/>
    </row>
    <row r="85" spans="1:12" ht="12.75">
      <c r="A85" s="22">
        <v>80</v>
      </c>
      <c r="B85" s="56" t="s">
        <v>2003</v>
      </c>
      <c r="C85" s="12" t="s">
        <v>350</v>
      </c>
      <c r="D85" s="216" t="s">
        <v>1665</v>
      </c>
      <c r="E85" s="43"/>
      <c r="F85" s="12"/>
      <c r="G85" s="216" t="s">
        <v>1666</v>
      </c>
      <c r="H85" s="12">
        <v>0.16666666666666666</v>
      </c>
      <c r="I85" s="12"/>
      <c r="J85" s="22"/>
      <c r="K85" s="22">
        <f t="shared" si="2"/>
        <v>0.16666666666666666</v>
      </c>
      <c r="L85" s="22"/>
    </row>
    <row r="86" spans="1:12" ht="12.75">
      <c r="A86" s="22">
        <v>81</v>
      </c>
      <c r="B86" s="56" t="s">
        <v>2440</v>
      </c>
      <c r="C86" s="12" t="s">
        <v>45</v>
      </c>
      <c r="D86" s="216" t="s">
        <v>1665</v>
      </c>
      <c r="E86" s="43"/>
      <c r="F86" s="12"/>
      <c r="G86" s="216" t="s">
        <v>1666</v>
      </c>
      <c r="H86" s="12">
        <v>0.16666666666666666</v>
      </c>
      <c r="I86" s="12"/>
      <c r="J86" s="22"/>
      <c r="K86" s="22">
        <f t="shared" si="2"/>
        <v>0.16666666666666666</v>
      </c>
      <c r="L86" s="22"/>
    </row>
    <row r="87" spans="1:12" ht="12.75">
      <c r="A87" s="22">
        <v>82</v>
      </c>
      <c r="B87" s="56" t="s">
        <v>2443</v>
      </c>
      <c r="C87" s="12" t="s">
        <v>155</v>
      </c>
      <c r="D87" s="216" t="s">
        <v>1669</v>
      </c>
      <c r="E87" s="43"/>
      <c r="F87" s="12"/>
      <c r="G87" s="216" t="s">
        <v>1666</v>
      </c>
      <c r="H87" s="12">
        <v>0.16666666666666666</v>
      </c>
      <c r="I87" s="12"/>
      <c r="J87" s="22"/>
      <c r="K87" s="22">
        <f t="shared" si="2"/>
        <v>0.16666666666666666</v>
      </c>
      <c r="L87" s="22"/>
    </row>
    <row r="88" spans="1:12" ht="12.75">
      <c r="A88" s="22">
        <v>83</v>
      </c>
      <c r="B88" s="56" t="s">
        <v>36</v>
      </c>
      <c r="C88" s="12" t="s">
        <v>64</v>
      </c>
      <c r="D88" s="216" t="s">
        <v>1669</v>
      </c>
      <c r="E88" s="43"/>
      <c r="F88" s="12"/>
      <c r="G88" s="216" t="s">
        <v>1670</v>
      </c>
      <c r="H88" s="12">
        <v>0.125</v>
      </c>
      <c r="I88" s="12"/>
      <c r="J88" s="22"/>
      <c r="K88" s="22">
        <f t="shared" si="2"/>
        <v>0.125</v>
      </c>
      <c r="L88" s="22"/>
    </row>
    <row r="89" spans="1:12" ht="12.75">
      <c r="A89" s="22">
        <v>84</v>
      </c>
      <c r="B89" s="56" t="s">
        <v>2445</v>
      </c>
      <c r="C89" s="12" t="s">
        <v>289</v>
      </c>
      <c r="D89" s="216" t="s">
        <v>1669</v>
      </c>
      <c r="E89" s="43"/>
      <c r="F89" s="12"/>
      <c r="G89" s="216" t="s">
        <v>1670</v>
      </c>
      <c r="H89" s="12">
        <v>0.125</v>
      </c>
      <c r="I89" s="12"/>
      <c r="J89" s="22"/>
      <c r="K89" s="22">
        <f t="shared" si="2"/>
        <v>0.125</v>
      </c>
      <c r="L89" s="22"/>
    </row>
    <row r="90" spans="1:12" ht="12.75">
      <c r="A90" s="22">
        <v>85</v>
      </c>
      <c r="B90" s="56" t="s">
        <v>2446</v>
      </c>
      <c r="C90" s="12" t="s">
        <v>2421</v>
      </c>
      <c r="D90" s="216" t="s">
        <v>1669</v>
      </c>
      <c r="E90" s="43"/>
      <c r="F90" s="12"/>
      <c r="G90" s="216" t="s">
        <v>1670</v>
      </c>
      <c r="H90" s="12">
        <v>0.125</v>
      </c>
      <c r="I90" s="12"/>
      <c r="J90" s="22"/>
      <c r="K90" s="22">
        <f t="shared" si="2"/>
        <v>0.125</v>
      </c>
      <c r="L90" s="22"/>
    </row>
    <row r="91" spans="1:13" s="40" customFormat="1" ht="12.75">
      <c r="A91" s="22">
        <v>86</v>
      </c>
      <c r="B91" s="56" t="s">
        <v>2444</v>
      </c>
      <c r="C91" s="12" t="s">
        <v>164</v>
      </c>
      <c r="D91" s="216" t="s">
        <v>1669</v>
      </c>
      <c r="E91" s="12"/>
      <c r="F91" s="12"/>
      <c r="G91" s="216" t="s">
        <v>1670</v>
      </c>
      <c r="H91" s="12">
        <v>0.125</v>
      </c>
      <c r="I91" s="12"/>
      <c r="J91" s="12"/>
      <c r="K91" s="22">
        <f t="shared" si="2"/>
        <v>0.125</v>
      </c>
      <c r="L91" s="11"/>
      <c r="M91" s="49"/>
    </row>
    <row r="92" spans="1:12" ht="12.75">
      <c r="A92" s="22">
        <v>87</v>
      </c>
      <c r="B92" s="56" t="s">
        <v>1711</v>
      </c>
      <c r="C92" s="12" t="s">
        <v>273</v>
      </c>
      <c r="D92" s="216" t="s">
        <v>1669</v>
      </c>
      <c r="E92" s="12"/>
      <c r="F92" s="12"/>
      <c r="G92" s="216" t="s">
        <v>1670</v>
      </c>
      <c r="H92" s="12">
        <v>0.125</v>
      </c>
      <c r="I92" s="12"/>
      <c r="J92" s="22"/>
      <c r="K92" s="22">
        <f t="shared" si="2"/>
        <v>0.125</v>
      </c>
      <c r="L92" s="22"/>
    </row>
    <row r="93" spans="1:12" ht="12.75">
      <c r="A93" s="22">
        <v>88</v>
      </c>
      <c r="B93" s="56" t="s">
        <v>2448</v>
      </c>
      <c r="C93" s="12" t="s">
        <v>31</v>
      </c>
      <c r="D93" s="216" t="s">
        <v>1669</v>
      </c>
      <c r="E93" s="43"/>
      <c r="F93" s="12"/>
      <c r="G93" s="216" t="s">
        <v>1671</v>
      </c>
      <c r="H93" s="12">
        <v>0.1</v>
      </c>
      <c r="I93" s="12"/>
      <c r="J93" s="22"/>
      <c r="K93" s="22">
        <f t="shared" si="2"/>
        <v>0.1</v>
      </c>
      <c r="L93" s="22"/>
    </row>
    <row r="94" spans="1:12" ht="12.75">
      <c r="A94" s="22">
        <v>89</v>
      </c>
      <c r="B94" s="56" t="s">
        <v>2171</v>
      </c>
      <c r="C94" s="12" t="s">
        <v>184</v>
      </c>
      <c r="D94" s="216" t="s">
        <v>1669</v>
      </c>
      <c r="E94" s="43"/>
      <c r="F94" s="12"/>
      <c r="G94" s="216" t="s">
        <v>1671</v>
      </c>
      <c r="H94" s="12">
        <v>0.1</v>
      </c>
      <c r="I94" s="12"/>
      <c r="J94" s="22"/>
      <c r="K94" s="22">
        <f t="shared" si="2"/>
        <v>0.1</v>
      </c>
      <c r="L94" s="22"/>
    </row>
    <row r="95" spans="1:12" ht="12.75">
      <c r="A95" s="22">
        <v>90</v>
      </c>
      <c r="B95" s="56" t="s">
        <v>2447</v>
      </c>
      <c r="C95" s="12" t="s">
        <v>144</v>
      </c>
      <c r="D95" s="216" t="s">
        <v>1669</v>
      </c>
      <c r="E95" s="43"/>
      <c r="F95" s="12"/>
      <c r="G95" s="216" t="s">
        <v>1671</v>
      </c>
      <c r="H95" s="12">
        <v>0.1</v>
      </c>
      <c r="I95" s="12"/>
      <c r="J95" s="22"/>
      <c r="K95" s="22">
        <f t="shared" si="2"/>
        <v>0.1</v>
      </c>
      <c r="L95" s="22"/>
    </row>
    <row r="96" spans="1:13" s="67" customFormat="1" ht="12.75">
      <c r="A96" s="22">
        <v>91</v>
      </c>
      <c r="B96" s="56" t="s">
        <v>2449</v>
      </c>
      <c r="C96" s="12" t="s">
        <v>315</v>
      </c>
      <c r="D96" s="216" t="s">
        <v>1669</v>
      </c>
      <c r="E96" s="43"/>
      <c r="F96" s="12"/>
      <c r="G96" s="216" t="s">
        <v>1671</v>
      </c>
      <c r="H96" s="12">
        <v>0.1</v>
      </c>
      <c r="I96" s="12"/>
      <c r="J96" s="22"/>
      <c r="K96" s="22">
        <f t="shared" si="2"/>
        <v>0.1</v>
      </c>
      <c r="L96" s="22"/>
      <c r="M96" s="2"/>
    </row>
    <row r="97" spans="1:12" ht="12.75">
      <c r="A97" s="22">
        <v>92</v>
      </c>
      <c r="B97" s="47" t="s">
        <v>605</v>
      </c>
      <c r="C97" s="14" t="s">
        <v>210</v>
      </c>
      <c r="D97" s="14" t="s">
        <v>73</v>
      </c>
      <c r="E97" s="111" t="s">
        <v>608</v>
      </c>
      <c r="F97" s="12"/>
      <c r="G97" s="31"/>
      <c r="H97" s="22"/>
      <c r="I97" s="12"/>
      <c r="J97" s="22"/>
      <c r="K97" s="22">
        <f t="shared" si="2"/>
        <v>0</v>
      </c>
      <c r="L97" s="22"/>
    </row>
    <row r="99" spans="1:15" s="405" customFormat="1" ht="42" customHeight="1">
      <c r="A99" s="401"/>
      <c r="B99" s="426" t="s">
        <v>2677</v>
      </c>
      <c r="C99" s="426"/>
      <c r="D99" s="426"/>
      <c r="E99" s="402"/>
      <c r="F99" s="403"/>
      <c r="G99" s="404"/>
      <c r="H99" s="427" t="s">
        <v>2678</v>
      </c>
      <c r="I99" s="426"/>
      <c r="J99" s="426"/>
      <c r="K99" s="401"/>
      <c r="L99" s="404"/>
      <c r="M99" s="401"/>
      <c r="N99" s="401"/>
      <c r="O99" s="401"/>
    </row>
    <row r="100" spans="1:15" s="405" customFormat="1" ht="16.5">
      <c r="A100" s="401"/>
      <c r="B100" s="406"/>
      <c r="C100" s="406"/>
      <c r="D100" s="402"/>
      <c r="E100" s="402"/>
      <c r="F100" s="403"/>
      <c r="G100" s="404"/>
      <c r="H100" s="406"/>
      <c r="I100" s="404"/>
      <c r="J100" s="406"/>
      <c r="K100" s="401"/>
      <c r="L100" s="404"/>
      <c r="M100" s="401"/>
      <c r="N100" s="401"/>
      <c r="O100" s="401"/>
    </row>
    <row r="101" spans="1:15" s="405" customFormat="1" ht="16.5">
      <c r="A101" s="401"/>
      <c r="B101" s="406"/>
      <c r="C101" s="406"/>
      <c r="D101" s="402"/>
      <c r="E101" s="402"/>
      <c r="F101" s="403"/>
      <c r="G101" s="404"/>
      <c r="H101" s="406"/>
      <c r="I101" s="404"/>
      <c r="J101" s="406"/>
      <c r="K101" s="401"/>
      <c r="L101" s="404"/>
      <c r="M101" s="401"/>
      <c r="N101" s="401"/>
      <c r="O101" s="401"/>
    </row>
    <row r="102" spans="1:15" s="405" customFormat="1" ht="16.5">
      <c r="A102" s="401"/>
      <c r="B102" s="406"/>
      <c r="C102" s="406"/>
      <c r="D102" s="402"/>
      <c r="E102" s="402"/>
      <c r="F102" s="403"/>
      <c r="G102" s="404"/>
      <c r="H102" s="406"/>
      <c r="I102" s="404"/>
      <c r="J102" s="406"/>
      <c r="K102" s="401"/>
      <c r="L102" s="404"/>
      <c r="M102" s="401"/>
      <c r="N102" s="401"/>
      <c r="O102" s="401"/>
    </row>
    <row r="103" spans="1:15" s="405" customFormat="1" ht="16.5">
      <c r="A103" s="401"/>
      <c r="B103" s="426" t="s">
        <v>2680</v>
      </c>
      <c r="C103" s="426"/>
      <c r="D103" s="426"/>
      <c r="E103" s="402"/>
      <c r="F103" s="403"/>
      <c r="G103" s="404"/>
      <c r="H103" s="426" t="s">
        <v>2679</v>
      </c>
      <c r="I103" s="426"/>
      <c r="J103" s="426"/>
      <c r="K103" s="401"/>
      <c r="L103" s="404"/>
      <c r="M103" s="401"/>
      <c r="N103" s="401"/>
      <c r="O103" s="401"/>
    </row>
  </sheetData>
  <sheetProtection/>
  <mergeCells count="9">
    <mergeCell ref="B103:D103"/>
    <mergeCell ref="H103:J103"/>
    <mergeCell ref="A2:L2"/>
    <mergeCell ref="A1:L1"/>
    <mergeCell ref="A3:L3"/>
    <mergeCell ref="M69:R69"/>
    <mergeCell ref="M71:R71"/>
    <mergeCell ref="B99:D99"/>
    <mergeCell ref="H99:J99"/>
  </mergeCells>
  <printOptions/>
  <pageMargins left="0.25" right="0.25" top="0.5" bottom="0.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Hạnh Nguyễn Thị Hồng</cp:lastModifiedBy>
  <cp:lastPrinted>2022-09-13T02:54:19Z</cp:lastPrinted>
  <dcterms:created xsi:type="dcterms:W3CDTF">1996-10-14T23:33:28Z</dcterms:created>
  <dcterms:modified xsi:type="dcterms:W3CDTF">2024-02-20T08:14:52Z</dcterms:modified>
  <cp:category/>
  <cp:version/>
  <cp:contentType/>
  <cp:contentStatus/>
</cp:coreProperties>
</file>